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81" documentId="120_S{2AC9BD13-BADA-5192-A53E-5A8FF88502F6}" xr6:coauthVersionLast="47" xr6:coauthVersionMax="47" xr10:uidLastSave="{5F6E070A-631E-4EDF-BC90-A6739C30205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9" l="1"/>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5" i="9"/>
  <c r="G5" i="9"/>
  <c r="I5" i="9"/>
  <c r="J5" i="9"/>
  <c r="L5" i="9"/>
  <c r="B6" i="9"/>
  <c r="G6" i="9"/>
  <c r="I6" i="9"/>
  <c r="J6" i="9"/>
  <c r="L6" i="9"/>
  <c r="B7" i="9"/>
  <c r="G7" i="9"/>
  <c r="I7" i="9"/>
  <c r="J7" i="9"/>
  <c r="L7" i="9"/>
  <c r="B8" i="9"/>
  <c r="G8" i="9"/>
  <c r="I8" i="9"/>
  <c r="J8" i="9"/>
  <c r="L8"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<sst xmlns="http://schemas.openxmlformats.org/spreadsheetml/2006/main" count="180289" uniqueCount="39129">
  <si>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</si>
  <si>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</si>
  <si>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</si>
  <si>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</si>
  <si>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</si>
  <si>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</si>
  <si>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</si>
  <si>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</si>
  <si>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</si>
  <si>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</si>
  <si>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</si>
  <si>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</si>
  <si>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</si>
  <si>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</si>
  <si>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</si>
  <si>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</si>
  <si>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</si>
  <si>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</si>
  <si>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</si>
  <si>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</si>
  <si>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</si>
  <si>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</si>
  <si>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</si>
  <si>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</si>
  <si>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</si>
  <si>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</si>
  <si>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</si>
  <si>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</si>
  <si>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</si>
  <si>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</si>
  <si>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</si>
  <si>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</si>
  <si>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</si>
  <si>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</si>
  <si>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</si>
  <si>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</si>
  <si>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</si>
  <si>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</si>
  <si>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</si>
  <si>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</si>
  <si>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</si>
  <si>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</si>
  <si>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</si>
  <si>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</si>
  <si>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</si>
  <si>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</si>
  <si>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</si>
  <si>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</si>
  <si>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</si>
  <si>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</si>
  <si>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</si>
  <si>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</si>
  <si>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</si>
  <si>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</si>
  <si>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</si>
  <si>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</si>
  <si>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</si>
  <si>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</si>
  <si>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</si>
  <si>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</si>
  <si>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</si>
  <si>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</si>
  <si>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</si>
  <si>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</si>
  <si>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</si>
  <si>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</si>
  <si>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</si>
  <si>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</si>
  <si>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</si>
  <si>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</si>
  <si>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</si>
  <si>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</si>
  <si>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</si>
  <si>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</si>
  <si>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</si>
  <si>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</si>
  <si>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</si>
  <si>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</si>
  <si>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</si>
  <si>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</si>
  <si>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</si>
  <si>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</si>
  <si>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</si>
  <si>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</si>
  <si>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</si>
  <si>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</si>
  <si>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</si>
  <si>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</si>
  <si>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</si>
  <si>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</si>
  <si>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</si>
  <si>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</si>
  <si>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</si>
  <si>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</si>
  <si>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</si>
  <si>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</si>
  <si>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</si>
  <si>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</si>
  <si>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</si>
  <si>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</si>
  <si>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</si>
  <si>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</si>
  <si>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</si>
  <si>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</si>
  <si>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</si>
  <si>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</si>
  <si>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</si>
  <si>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</si>
  <si>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</si>
  <si>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</si>
  <si>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</si>
  <si>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</si>
  <si>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</si>
  <si>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</si>
  <si>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</si>
  <si>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</si>
  <si>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</si>
  <si>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</si>
  <si>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</si>
  <si>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</si>
  <si>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</si>
  <si>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</si>
  <si>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</si>
  <si>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</si>
  <si>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</si>
  <si>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</si>
  <si>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</si>
  <si>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</si>
  <si>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</si>
  <si>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</si>
  <si>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</si>
  <si>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</si>
  <si>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</si>
  <si>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</si>
  <si>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</si>
  <si>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</si>
  <si>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</si>
  <si>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</si>
  <si>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</si>
  <si>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</si>
  <si>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</si>
  <si>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</si>
  <si>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</si>
  <si>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</si>
  <si>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</si>
  <si>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</si>
  <si>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</si>
  <si>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</si>
  <si>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</si>
  <si>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</si>
  <si>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</si>
  <si>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</si>
  <si>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</si>
  <si>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</si>
  <si>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</si>
  <si>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</si>
  <si>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</si>
  <si>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</si>
  <si>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</si>
  <si>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</si>
  <si>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</si>
  <si>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</si>
  <si>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</si>
  <si>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</si>
  <si>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</si>
  <si>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</si>
  <si>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</si>
  <si>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</si>
  <si>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</si>
  <si>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</si>
  <si>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</si>
  <si>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</si>
  <si>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</si>
  <si>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</si>
  <si>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</si>
  <si>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</si>
  <si>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</si>
  <si>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</si>
  <si>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</si>
  <si>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</si>
  <si>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</si>
  <si>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</si>
  <si>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</si>
  <si>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</si>
  <si>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</si>
  <si>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</si>
  <si>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</si>
  <si>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</si>
  <si>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</si>
  <si>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</si>
  <si>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</si>
  <si>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</si>
  <si>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</si>
  <si>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</si>
  <si>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</si>
  <si>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</si>
  <si>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</si>
  <si>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</si>
  <si>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</si>
  <si>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</si>
  <si>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</si>
  <si>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</si>
  <si>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</si>
  <si>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</si>
  <si>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</si>
  <si>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</si>
  <si>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</si>
  <si>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</si>
  <si>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</si>
  <si>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</si>
  <si>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</si>
  <si>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</si>
  <si>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</si>
  <si>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</si>
  <si>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</si>
  <si>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</si>
  <si>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</si>
  <si>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</si>
  <si>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</si>
  <si>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</si>
  <si>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</si>
  <si>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</si>
  <si>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</si>
  <si>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</si>
  <si>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</si>
  <si>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</si>
  <si>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</si>
  <si>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</si>
  <si>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</si>
  <si>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</si>
  <si>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</si>
  <si>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</si>
  <si>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</si>
  <si>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</si>
  <si>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</si>
  <si>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</si>
  <si>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</si>
  <si>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</si>
  <si>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</si>
  <si>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</si>
  <si>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</si>
  <si>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</si>
  <si>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</si>
  <si>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</si>
  <si>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</si>
  <si>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</si>
  <si>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</si>
  <si>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</si>
  <si>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</si>
  <si>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</si>
  <si>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</si>
  <si>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</si>
  <si>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</si>
  <si>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</si>
  <si>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</si>
  <si>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</si>
  <si>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</si>
  <si>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</si>
  <si>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</si>
  <si>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</si>
  <si>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</si>
  <si>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</si>
  <si>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</si>
  <si>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</si>
  <si>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</si>
  <si>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</si>
  <si>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</si>
  <si>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</si>
  <si>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</si>
  <si>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</si>
  <si>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</si>
  <si>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</si>
  <si>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</si>
  <si>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</si>
  <si>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</si>
  <si>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</si>
  <si>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</si>
  <si>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</si>
  <si>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</si>
  <si>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</si>
  <si>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</si>
  <si>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</si>
  <si>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</si>
  <si>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</si>
  <si>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</si>
  <si>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</si>
  <si>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</si>
  <si>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</si>
  <si>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</si>
  <si>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</si>
  <si>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</si>
  <si>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</si>
  <si>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</si>
  <si>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</si>
  <si>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</si>
  <si>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</si>
  <si>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</si>
  <si>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</si>
  <si>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</si>
  <si>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</si>
  <si>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</si>
  <si>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</si>
  <si>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</si>
  <si>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</si>
  <si>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</si>
  <si>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</si>
  <si>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</si>
  <si>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</si>
  <si>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</si>
  <si>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</si>
  <si>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</si>
  <si>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</si>
  <si>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</si>
  <si>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</si>
  <si>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</si>
  <si>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</si>
  <si>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</si>
  <si>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</si>
  <si>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</si>
  <si>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</si>
  <si>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</si>
  <si>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</si>
  <si>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</si>
  <si>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</si>
  <si>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</si>
  <si>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</si>
  <si>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</si>
  <si>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</si>
  <si>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</si>
  <si>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</si>
  <si>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</si>
  <si>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</si>
  <si>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</si>
  <si>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</si>
  <si>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</si>
  <si>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</si>
  <si>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</si>
  <si>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</si>
  <si>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</si>
  <si>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</si>
  <si>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</si>
  <si>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</si>
  <si>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</si>
  <si>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</si>
  <si>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</si>
  <si>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</si>
  <si>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</si>
  <si>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</si>
  <si>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</si>
  <si>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</si>
  <si>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</si>
  <si>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</si>
  <si>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</si>
  <si>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</si>
  <si>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</si>
  <si>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</si>
  <si>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</si>
  <si>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</si>
  <si>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</si>
  <si>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</si>
  <si>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</si>
  <si>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</si>
  <si>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</si>
  <si>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</si>
  <si>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</si>
  <si>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</si>
  <si>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</si>
  <si>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</si>
  <si>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</si>
  <si>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</si>
  <si>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</si>
  <si>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</si>
  <si>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</si>
  <si>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</si>
  <si>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</si>
  <si>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</si>
  <si>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</si>
  <si>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</si>
  <si>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</si>
  <si>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</si>
  <si>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</si>
  <si>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</si>
  <si>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</si>
  <si>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</si>
  <si>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</si>
  <si>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</si>
  <si>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</si>
  <si>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</si>
  <si>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</si>
  <si>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</si>
  <si>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</si>
  <si>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</si>
  <si>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</si>
  <si>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</si>
  <si>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</si>
  <si>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</si>
  <si>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</si>
  <si>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</si>
  <si>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</si>
  <si>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</si>
  <si>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</si>
  <si>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</si>
  <si>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</si>
  <si>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</si>
  <si>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</si>
  <si>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</si>
  <si>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</si>
  <si>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</si>
  <si>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</si>
  <si>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</si>
  <si>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</si>
  <si>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</si>
  <si>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</si>
  <si>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</si>
  <si>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</si>
  <si>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</si>
  <si>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</si>
  <si>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</si>
  <si>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</si>
  <si>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</si>
  <si>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</si>
  <si>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</si>
  <si>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</si>
  <si>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</si>
  <si>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</si>
  <si>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</si>
  <si>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</si>
  <si>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</si>
  <si>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</si>
  <si>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</si>
  <si>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</si>
  <si>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</si>
  <si>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</si>
  <si>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</si>
  <si>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</si>
  <si>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</si>
  <si>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</si>
  <si>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</si>
  <si>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</si>
  <si>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</si>
  <si>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</si>
  <si>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</si>
  <si>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</si>
  <si>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</si>
  <si>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</si>
  <si>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</si>
  <si>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</si>
  <si>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</si>
  <si>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</si>
  <si>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</si>
  <si>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</si>
  <si>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</si>
  <si>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</si>
  <si>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</si>
  <si>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</si>
  <si>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</si>
  <si>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</si>
  <si>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</si>
  <si>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</si>
  <si>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</si>
  <si>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</si>
  <si>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</si>
  <si>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</si>
  <si>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</si>
  <si>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</si>
  <si>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</si>
  <si>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</si>
  <si>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</si>
  <si>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</si>
  <si>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</si>
  <si>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</si>
  <si>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</si>
  <si>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</si>
  <si>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</si>
  <si>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</si>
  <si>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</si>
  <si>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</si>
  <si>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</si>
  <si>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</si>
  <si>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</si>
  <si>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</si>
  <si>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</si>
  <si>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</si>
  <si>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</si>
  <si>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</si>
  <si>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</si>
  <si>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</si>
  <si>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</si>
  <si>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</si>
  <si>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</si>
  <si>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</si>
  <si>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</si>
  <si>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</si>
  <si>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</si>
  <si>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</si>
  <si>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</si>
  <si>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</si>
  <si>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</si>
  <si>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</si>
  <si>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</si>
  <si>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</si>
  <si>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</si>
  <si>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</si>
  <si>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</si>
  <si>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</si>
  <si>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</si>
  <si>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</si>
  <si>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</si>
  <si>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</si>
  <si>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</si>
  <si>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</si>
  <si>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</si>
  <si>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</si>
  <si>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</si>
  <si>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</si>
  <si>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</si>
  <si>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</si>
  <si>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</si>
  <si>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</si>
  <si>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</si>
  <si>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</si>
  <si>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</si>
  <si>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</si>
  <si>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</si>
  <si>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</si>
  <si>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</si>
  <si>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</si>
  <si>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</si>
  <si>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</si>
  <si>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</si>
  <si>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</si>
  <si>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</si>
  <si>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</si>
  <si>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</si>
  <si>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</si>
  <si>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</si>
  <si>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</si>
  <si>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</si>
  <si>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</si>
  <si>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</si>
  <si>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</si>
  <si>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</si>
  <si>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</si>
  <si>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</si>
  <si>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</si>
  <si>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</si>
  <si>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</si>
  <si>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</si>
  <si>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</si>
  <si>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</si>
  <si>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</si>
  <si>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</si>
  <si>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</si>
  <si>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</si>
  <si>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</si>
  <si>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</si>
  <si>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</si>
  <si>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</si>
  <si>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</si>
  <si>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</si>
  <si>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</si>
  <si>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</si>
  <si>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</si>
  <si>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</si>
  <si>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</si>
  <si>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</si>
  <si>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</si>
  <si>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</si>
  <si>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</si>
  <si>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</si>
  <si>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</si>
  <si>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</si>
  <si>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</si>
  <si>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</si>
  <si>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</si>
  <si>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</si>
  <si>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</si>
  <si>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</si>
  <si>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</si>
  <si>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</si>
  <si>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</si>
  <si>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</si>
  <si>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</si>
  <si>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</si>
  <si>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</si>
  <si>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</si>
  <si>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</si>
  <si>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</si>
  <si>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</si>
  <si>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</si>
  <si>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</si>
  <si>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</si>
  <si>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</si>
  <si>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</si>
  <si>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</si>
  <si>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</si>
  <si>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</si>
  <si>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</si>
  <si>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</si>
  <si>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</si>
  <si>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</si>
  <si>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</si>
  <si>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</si>
  <si>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</si>
  <si>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</si>
  <si>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</si>
  <si>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</si>
  <si>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</si>
  <si>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</si>
  <si>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</si>
  <si>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</si>
  <si>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</si>
  <si>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</si>
  <si>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</si>
  <si>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</si>
  <si>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</si>
  <si>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</si>
  <si>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</si>
  <si>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</si>
  <si>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</si>
  <si>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</si>
  <si>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</si>
  <si>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</si>
  <si>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</si>
  <si>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</si>
  <si>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</si>
  <si>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</si>
  <si>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</si>
  <si>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</si>
  <si>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</si>
  <si>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</si>
  <si>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</si>
  <si>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</si>
  <si>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</si>
  <si>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</si>
  <si>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</si>
  <si>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</si>
  <si>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</si>
  <si>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</si>
  <si>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</si>
  <si>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</si>
  <si>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</si>
  <si>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</si>
  <si>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</si>
  <si>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</si>
  <si>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</si>
  <si>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</si>
  <si>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</si>
  <si>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</si>
  <si>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</si>
  <si>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</si>
  <si>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</si>
  <si>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</si>
  <si>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</si>
  <si>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</si>
  <si>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</si>
  <si>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</si>
  <si>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</si>
  <si>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</si>
  <si>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</si>
  <si>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</si>
  <si>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</si>
  <si>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</si>
  <si>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</si>
  <si>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</si>
  <si>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</si>
  <si>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</si>
  <si>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</si>
  <si>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</si>
  <si>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</si>
  <si>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</si>
  <si>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</si>
  <si>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</si>
  <si>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</si>
  <si>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</si>
  <si>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</si>
  <si>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</si>
  <si>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</si>
  <si>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</si>
  <si>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</si>
  <si>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</si>
  <si>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</si>
  <si>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</si>
  <si>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</si>
  <si>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</si>
  <si>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</si>
  <si>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</si>
  <si>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</si>
  <si>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</si>
  <si>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</si>
  <si>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</si>
  <si>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</si>
  <si>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</si>
  <si>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</si>
  <si>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</si>
  <si>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</si>
  <si>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</si>
  <si>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</si>
  <si>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</si>
  <si>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</si>
  <si>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</si>
  <si>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</si>
  <si>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</si>
  <si>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</si>
  <si>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</si>
  <si>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</si>
  <si>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</si>
  <si>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</si>
  <si>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</si>
  <si>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</si>
  <si>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</si>
  <si>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</si>
  <si>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</si>
  <si>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</si>
  <si>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</si>
  <si>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</si>
  <si>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</si>
  <si>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</si>
  <si>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</si>
  <si>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</si>
  <si>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</si>
  <si>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</si>
  <si>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</si>
  <si>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</si>
  <si>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</si>
  <si>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</si>
  <si>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</si>
  <si>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</si>
  <si>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</si>
  <si>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</si>
  <si>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</si>
  <si>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</si>
  <si>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</si>
  <si>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</si>
  <si>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</si>
  <si>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</si>
  <si>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</si>
  <si>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</si>
  <si>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</si>
  <si>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</si>
  <si>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</si>
  <si>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</si>
  <si>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</si>
  <si>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</si>
  <si>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</si>
  <si>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</si>
  <si>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</si>
  <si>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</si>
  <si>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</si>
  <si>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</si>
  <si>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</si>
  <si>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</si>
  <si>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</si>
  <si>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</si>
  <si>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</si>
  <si>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</si>
  <si>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</si>
  <si>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</si>
  <si>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</si>
  <si>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</si>
  <si>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</si>
  <si>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</si>
  <si>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</si>
  <si>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</si>
  <si>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</si>
  <si>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</si>
  <si>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</si>
  <si>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</si>
  <si>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</si>
  <si>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</si>
  <si>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</si>
  <si>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</si>
  <si>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</si>
  <si>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</si>
  <si>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</si>
  <si>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</si>
  <si>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</si>
  <si>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</si>
  <si>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</si>
  <si>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</si>
  <si>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</si>
  <si>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</si>
  <si>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</si>
  <si>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</si>
  <si>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</si>
  <si>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</si>
  <si>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</si>
  <si>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</si>
  <si>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</si>
  <si>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</si>
  <si>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</si>
  <si>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</si>
  <si>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</si>
  <si>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</si>
  <si>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</si>
  <si>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</si>
  <si>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</si>
  <si>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</si>
  <si>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</si>
  <si>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</si>
  <si>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</si>
  <si>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</si>
  <si>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</si>
  <si>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</si>
  <si>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</si>
  <si>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</si>
  <si>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</si>
  <si>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</si>
  <si>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</si>
  <si>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</si>
  <si>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</si>
  <si>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</si>
  <si>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</si>
  <si>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</si>
  <si>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</si>
  <si>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</si>
  <si>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</si>
  <si>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</si>
  <si>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</si>
  <si>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</si>
  <si>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</si>
  <si>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</si>
  <si>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</si>
  <si>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</si>
  <si>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</si>
  <si>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</si>
  <si>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</si>
  <si>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</si>
  <si>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</si>
  <si>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</si>
  <si>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</si>
  <si>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</si>
  <si>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</si>
  <si>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</si>
  <si>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</si>
  <si>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</si>
  <si>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</si>
  <si>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</si>
  <si>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</si>
  <si>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</si>
  <si>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</si>
  <si>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</si>
  <si>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</si>
  <si>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</si>
  <si>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</si>
  <si>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</si>
  <si>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</si>
  <si>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</si>
  <si>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</si>
  <si>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</si>
  <si>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</si>
  <si>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</si>
  <si>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</si>
  <si>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</si>
  <si>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</si>
  <si>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</si>
  <si>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</si>
  <si>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</si>
  <si>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</si>
  <si>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</si>
  <si>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</si>
  <si>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</si>
  <si>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</si>
  <si>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</si>
  <si>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</si>
  <si>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</si>
  <si>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</si>
  <si>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</si>
  <si>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</si>
  <si>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</si>
  <si>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</si>
  <si>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</si>
  <si>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</si>
  <si>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</si>
  <si>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</si>
  <si>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</si>
  <si>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</si>
  <si>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</si>
  <si>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</si>
  <si>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</si>
  <si>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</si>
  <si>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</si>
  <si>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</si>
  <si>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</si>
  <si>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</si>
  <si>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</si>
  <si>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</si>
  <si>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</si>
  <si>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</si>
  <si>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</si>
  <si>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</si>
  <si>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</si>
  <si>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</si>
  <si>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</si>
  <si>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</si>
  <si>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</si>
  <si>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</si>
  <si>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</si>
  <si>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</si>
  <si>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</si>
  <si>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</si>
  <si>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</si>
  <si>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</si>
  <si>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</si>
  <si>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</si>
  <si>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</si>
  <si>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</si>
  <si>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</si>
  <si>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</si>
  <si>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</si>
  <si>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</si>
  <si>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</si>
  <si>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</si>
  <si>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</si>
  <si>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</si>
  <si>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</si>
  <si>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</si>
  <si>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</si>
  <si>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</si>
  <si>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</si>
  <si>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</si>
  <si>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</si>
  <si>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</si>
  <si>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</si>
  <si>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</si>
  <si>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</si>
  <si>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</si>
  <si>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</si>
  <si>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</si>
  <si>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</si>
  <si>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</si>
  <si>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</si>
  <si>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</si>
  <si>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</si>
  <si>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</si>
  <si>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</si>
  <si>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</si>
  <si>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</si>
  <si>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</si>
  <si>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</si>
  <si>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</si>
  <si>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</si>
  <si>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</si>
  <si>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</si>
  <si>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</si>
  <si>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</si>
  <si>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</si>
  <si>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</si>
  <si>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</si>
  <si>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</si>
  <si>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</si>
  <si>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</si>
  <si>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</si>
  <si>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</si>
  <si>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</si>
  <si>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</si>
  <si>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</si>
  <si>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</si>
  <si>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</si>
  <si>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</si>
  <si>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</si>
  <si>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</si>
  <si>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</si>
  <si>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</si>
  <si>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</si>
  <si>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</si>
  <si>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</si>
  <si>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</si>
  <si>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</si>
  <si>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</si>
  <si>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</si>
  <si>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</si>
  <si>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</si>
  <si>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</si>
  <si>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</si>
  <si>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</si>
  <si>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</si>
  <si>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</si>
  <si>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</si>
  <si>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</si>
  <si>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</si>
  <si>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</si>
  <si>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</si>
  <si>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</si>
  <si>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</si>
  <si>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</si>
  <si>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</si>
  <si>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</si>
  <si>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</si>
  <si>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</si>
  <si>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</si>
  <si>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</si>
  <si>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</si>
  <si>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</si>
  <si>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</si>
  <si>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</si>
  <si>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</si>
  <si>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</si>
  <si>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</si>
  <si>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</si>
  <si>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</si>
  <si>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</si>
  <si>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</si>
  <si>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</si>
  <si>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</si>
  <si>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</si>
  <si>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</si>
  <si>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</si>
  <si>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</si>
  <si>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</si>
  <si>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</si>
  <si>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</si>
  <si>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</si>
  <si>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</si>
  <si>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</si>
  <si>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</si>
  <si>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</si>
  <si>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</si>
  <si>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</si>
  <si>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</si>
  <si>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</si>
  <si>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</si>
  <si>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</si>
  <si>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</si>
  <si>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</si>
  <si>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</si>
  <si>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</si>
  <si>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</si>
  <si>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</si>
  <si>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</si>
  <si>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</si>
  <si>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</si>
  <si>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</si>
  <si>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</si>
  <si>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</si>
  <si>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</si>
  <si>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</si>
  <si>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</si>
  <si>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</si>
  <si>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</si>
  <si>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</si>
  <si>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</si>
  <si>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</si>
  <si>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</si>
  <si>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</si>
  <si>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</si>
  <si>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</si>
  <si>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</si>
  <si>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</si>
  <si>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</si>
  <si>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</si>
  <si>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</si>
  <si>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</si>
  <si>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</si>
  <si>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</si>
  <si>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</si>
  <si>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</si>
  <si>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</si>
  <si>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</si>
  <si>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</si>
  <si>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</si>
  <si>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</si>
  <si>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</si>
  <si>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</si>
  <si>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</si>
  <si>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</si>
  <si>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</si>
  <si>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</si>
  <si>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</si>
  <si>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</si>
  <si>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</si>
  <si>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</si>
  <si>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</si>
  <si>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</si>
  <si>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</si>
  <si>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</si>
  <si>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</si>
  <si>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</si>
  <si>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</si>
  <si>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</si>
  <si>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</si>
  <si>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</si>
  <si>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</si>
  <si>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</si>
  <si>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</si>
  <si>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</si>
  <si>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</si>
  <si>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</si>
  <si>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</si>
  <si>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</si>
  <si>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</si>
  <si>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</si>
  <si>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</si>
  <si>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</si>
  <si>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</si>
  <si>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</si>
  <si>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</si>
  <si>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</si>
  <si>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</si>
  <si>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</si>
  <si>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</si>
  <si>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</si>
  <si>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</si>
  <si>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</si>
  <si>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</si>
  <si>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</si>
  <si>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</si>
  <si>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</si>
  <si>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</si>
  <si>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</si>
  <si>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</si>
  <si>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</si>
  <si>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</si>
  <si>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</si>
  <si>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</si>
  <si>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</si>
  <si>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</si>
  <si>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</si>
  <si>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</si>
  <si>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</si>
  <si>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</si>
  <si>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</si>
  <si>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</si>
  <si>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</si>
  <si>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</si>
  <si>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</si>
  <si>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</si>
  <si>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</si>
  <si>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</si>
  <si>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</si>
  <si>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</si>
  <si>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</si>
  <si>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</si>
  <si>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</si>
  <si>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</si>
  <si>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</si>
  <si>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</si>
  <si>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</si>
  <si>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</si>
  <si>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</si>
  <si>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</si>
  <si>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</si>
  <si>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</si>
  <si>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</si>
  <si>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</si>
  <si>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</si>
  <si>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</si>
  <si>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</si>
  <si>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</si>
  <si>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</si>
  <si>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</si>
  <si>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</si>
  <si>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</si>
  <si>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</si>
  <si>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</si>
  <si>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</si>
  <si>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</si>
  <si>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</si>
  <si>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</si>
  <si>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</si>
  <si>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</si>
  <si>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</si>
  <si>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</si>
  <si>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</si>
  <si>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</si>
  <si>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</si>
  <si>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</si>
  <si>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</si>
  <si>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</si>
  <si>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</si>
  <si>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</si>
  <si>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</si>
  <si>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</si>
  <si>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</si>
  <si>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</si>
  <si>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</si>
  <si>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</si>
  <si>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</si>
  <si>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</si>
  <si>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</si>
  <si>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</si>
  <si>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</si>
  <si>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</si>
  <si>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</si>
  <si>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</si>
  <si>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</si>
  <si>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</si>
  <si>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</si>
  <si>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</si>
  <si>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</si>
  <si>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</si>
  <si>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</si>
  <si>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</si>
  <si>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</si>
  <si>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</si>
  <si>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</si>
  <si>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</si>
  <si>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</si>
  <si>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</si>
  <si>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</si>
  <si>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</si>
  <si>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</si>
  <si>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</si>
  <si>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</si>
  <si>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</si>
  <si>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</si>
  <si>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</si>
  <si>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</si>
  <si>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</si>
  <si>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</si>
  <si>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</si>
  <si>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</si>
  <si>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</si>
  <si>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</si>
  <si>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</si>
  <si>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</si>
  <si>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</si>
  <si>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</si>
  <si>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</si>
  <si>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</si>
  <si>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</si>
  <si>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</si>
  <si>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</si>
  <si>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</si>
  <si>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</si>
  <si>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</si>
  <si>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</si>
  <si>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</si>
  <si>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</si>
  <si>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</si>
  <si>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</si>
  <si>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</si>
  <si>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</si>
  <si>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</si>
  <si>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</si>
  <si>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</si>
  <si>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</si>
  <si>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</si>
  <si>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</si>
  <si>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</si>
  <si>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</si>
  <si>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</si>
  <si>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</si>
  <si>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</si>
  <si>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</si>
  <si>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</si>
  <si>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</si>
  <si>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</si>
  <si>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</si>
  <si>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</si>
  <si>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</si>
  <si>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</si>
  <si>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</si>
  <si>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</si>
  <si>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</si>
  <si>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</si>
  <si>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</si>
  <si>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</si>
  <si>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</si>
  <si>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</si>
  <si>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</si>
  <si>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</si>
  <si>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</si>
  <si>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</si>
  <si>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</si>
  <si>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</si>
  <si>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</si>
  <si>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</si>
  <si>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</si>
  <si>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</si>
  <si>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</si>
  <si>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</si>
  <si>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</si>
  <si>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</si>
  <si>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</si>
  <si>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</si>
  <si>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</si>
  <si>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</si>
  <si>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</si>
  <si>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</si>
  <si>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</si>
  <si>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</si>
  <si>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</si>
  <si>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</si>
  <si>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</si>
  <si>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</si>
  <si>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</si>
  <si>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</si>
  <si>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</si>
  <si>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</si>
  <si>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</si>
  <si>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</si>
  <si>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</si>
  <si>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</si>
  <si>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</si>
  <si>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</si>
  <si>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</si>
  <si>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</si>
  <si>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</si>
  <si>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</si>
  <si>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</si>
  <si>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</si>
  <si>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</si>
  <si>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</si>
  <si>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</si>
  <si>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</si>
  <si>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</si>
  <si>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</si>
  <si>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</si>
  <si>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</si>
  <si>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</si>
  <si>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</si>
  <si>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</si>
  <si>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</si>
  <si>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</si>
  <si>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</si>
  <si>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</si>
  <si>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</si>
  <si>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</si>
  <si>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</si>
  <si>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</si>
  <si>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</si>
  <si>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</si>
  <si>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</si>
  <si>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</si>
  <si>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</si>
  <si>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</si>
  <si>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</si>
  <si>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</si>
  <si>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</si>
  <si>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</si>
  <si>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</si>
  <si>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</si>
  <si>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</si>
  <si>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</si>
  <si>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</si>
  <si>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</si>
  <si>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</si>
  <si>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</si>
  <si>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</si>
  <si>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</si>
  <si>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</si>
  <si>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</si>
  <si>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</si>
  <si>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</si>
  <si>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</si>
  <si>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</si>
  <si>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</si>
  <si>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</si>
  <si>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</si>
  <si>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</si>
  <si>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</si>
  <si>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</si>
  <si>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</si>
  <si>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</si>
  <si>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</si>
  <si>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</si>
  <si>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</si>
  <si>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</si>
  <si>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</si>
  <si>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</si>
  <si>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</si>
  <si>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</si>
  <si>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</si>
  <si>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</si>
  <si>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</si>
  <si>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</si>
  <si>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</si>
  <si>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</si>
  <si>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</si>
  <si>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</si>
  <si>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</si>
  <si>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</si>
  <si>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</si>
  <si>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</si>
  <si>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</si>
  <si>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</si>
  <si>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</si>
  <si>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</si>
  <si>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</si>
  <si>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</si>
  <si>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</si>
  <si>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</si>
  <si>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</si>
  <si>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</si>
  <si>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</si>
  <si>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</si>
  <si>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</si>
  <si>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</si>
  <si>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</si>
  <si>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</si>
  <si>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</si>
  <si>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</si>
  <si>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</si>
  <si>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</si>
  <si>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</si>
  <si>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</si>
  <si>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</si>
  <si>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</si>
  <si>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</si>
  <si>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</si>
  <si>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</si>
  <si>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</si>
  <si>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</si>
  <si>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</si>
  <si>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</si>
  <si>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</si>
  <si>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</si>
  <si>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</si>
  <si>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</si>
  <si>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</si>
  <si>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</si>
  <si>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</si>
  <si>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</si>
  <si>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</si>
  <si>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</si>
  <si>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</si>
  <si>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</si>
  <si>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</si>
  <si>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</si>
  <si>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</si>
  <si>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</si>
  <si>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</si>
  <si>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</si>
  <si>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</si>
  <si>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</si>
  <si>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</si>
  <si>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</si>
  <si>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</si>
  <si>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</si>
  <si>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</si>
  <si>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</si>
  <si>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</si>
  <si>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</si>
  <si>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</si>
  <si>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</si>
  <si>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</si>
  <si>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</si>
  <si>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</si>
  <si>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</si>
  <si>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</si>
  <si>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</si>
  <si>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</si>
  <si>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</si>
  <si>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</si>
  <si>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</si>
  <si>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</si>
  <si>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</si>
  <si>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</si>
  <si>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</si>
  <si>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</si>
  <si>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</si>
  <si>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</si>
  <si>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</si>
  <si>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</si>
  <si>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</si>
  <si>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</si>
  <si>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</si>
  <si>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</si>
  <si>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</si>
  <si>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</si>
  <si>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</si>
  <si>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</si>
  <si>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</si>
  <si>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</si>
  <si>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</si>
  <si>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</si>
  <si>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</si>
  <si>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</si>
  <si>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</si>
  <si>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</si>
  <si>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</si>
  <si>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</si>
  <si>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</si>
  <si>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</si>
  <si>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</si>
  <si>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</si>
  <si>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</si>
  <si>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</si>
  <si>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</si>
  <si>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</si>
  <si>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</si>
  <si>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</si>
  <si>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</si>
  <si>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</si>
  <si>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</si>
  <si>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</si>
  <si>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</si>
  <si>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</si>
  <si>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</si>
  <si>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</si>
  <si>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</si>
  <si>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</si>
  <si>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</si>
  <si>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</si>
  <si>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</si>
  <si>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</si>
  <si>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</si>
  <si>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</si>
  <si>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</si>
  <si>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</si>
  <si>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</si>
  <si>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</si>
  <si>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</si>
  <si>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</si>
  <si>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</si>
  <si>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</si>
  <si>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</si>
  <si>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</si>
  <si>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</si>
  <si>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</si>
  <si>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</si>
  <si>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</si>
  <si>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</si>
  <si>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</si>
  <si>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</si>
  <si>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</si>
  <si>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</si>
  <si>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</si>
  <si>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</si>
  <si>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</si>
  <si>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</si>
  <si>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</si>
  <si>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</si>
  <si>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</si>
  <si>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</si>
  <si>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</si>
  <si>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</si>
  <si>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</si>
  <si>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</si>
  <si>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</si>
  <si>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</si>
  <si>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</si>
  <si>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</si>
  <si>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</si>
  <si>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</si>
  <si>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</si>
  <si>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</si>
  <si>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</si>
  <si>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</si>
  <si>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</si>
  <si>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</si>
  <si>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</si>
  <si>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</si>
  <si>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</si>
  <si>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</si>
  <si>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</si>
  <si>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</si>
  <si>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</si>
  <si>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</si>
  <si>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</si>
  <si>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</si>
  <si>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</si>
  <si>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</si>
  <si>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</si>
  <si>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</si>
  <si>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</si>
  <si>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</si>
  <si>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</si>
  <si>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</si>
  <si>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</si>
  <si>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</si>
  <si>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</si>
  <si>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</si>
  <si>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</si>
  <si>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</si>
  <si>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</si>
  <si>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</si>
  <si>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</si>
  <si>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</si>
  <si>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</si>
  <si>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</si>
  <si>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</si>
  <si>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</si>
  <si>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</si>
  <si>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</si>
  <si>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</si>
  <si>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</si>
  <si>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</si>
  <si>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</si>
  <si>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</si>
  <si>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</si>
  <si>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</si>
  <si>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</si>
  <si>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</si>
  <si>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</si>
  <si>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</si>
  <si>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</si>
  <si>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</si>
  <si>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</si>
  <si>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</si>
  <si>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</si>
  <si>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</si>
  <si>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</si>
  <si>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</si>
  <si>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</si>
  <si>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</si>
  <si>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</si>
  <si>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</si>
  <si>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</si>
  <si>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</si>
  <si>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</si>
  <si>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</si>
  <si>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</si>
  <si>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</si>
  <si>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</si>
  <si>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</si>
  <si>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</si>
  <si>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</si>
  <si>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</si>
  <si>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</si>
  <si>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</si>
  <si>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</si>
  <si>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</si>
  <si>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</si>
  <si>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</si>
  <si>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</si>
  <si>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</si>
  <si>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</si>
  <si>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</si>
  <si>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</si>
  <si>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</si>
  <si>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</si>
  <si>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</si>
  <si>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</si>
  <si>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</si>
  <si>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</si>
  <si>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</si>
  <si>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</si>
  <si>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</si>
  <si>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</si>
  <si>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</si>
  <si>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</si>
  <si>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</si>
  <si>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</si>
  <si>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</si>
  <si>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</si>
  <si>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</si>
  <si>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</si>
  <si>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</si>
  <si>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</si>
  <si>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</si>
  <si>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</si>
  <si>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</si>
  <si>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</si>
  <si>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</si>
  <si>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</si>
  <si>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</si>
  <si>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</si>
  <si>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</si>
  <si>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</si>
  <si>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</si>
  <si>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</si>
  <si>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</si>
  <si>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</si>
  <si>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</si>
  <si>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</si>
  <si>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</si>
  <si>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</si>
  <si>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</si>
  <si>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</si>
  <si>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</si>
  <si>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</si>
  <si>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</si>
  <si>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</si>
  <si>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</si>
  <si>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</si>
  <si>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</si>
  <si>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</si>
  <si>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</si>
  <si>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</si>
  <si>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</si>
  <si>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</si>
  <si>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</si>
  <si>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</si>
  <si>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</si>
  <si>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</si>
  <si>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</si>
  <si>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</si>
  <si>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</si>
  <si>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</si>
  <si>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</si>
  <si>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</si>
  <si>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</si>
  <si>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</si>
  <si>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</si>
  <si>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</si>
  <si>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</si>
  <si>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</si>
  <si>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</si>
  <si>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</si>
  <si>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</si>
  <si>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</si>
  <si>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</si>
  <si>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</si>
  <si>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</si>
  <si>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</si>
  <si>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</si>
  <si>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</si>
  <si>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</si>
  <si>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</si>
  <si>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</si>
  <si>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</si>
  <si>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</si>
  <si>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</si>
  <si>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</si>
  <si>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</si>
  <si>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</si>
  <si>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</si>
  <si>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</si>
  <si>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</si>
  <si>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</si>
  <si>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</si>
  <si>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</si>
  <si>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</si>
  <si>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</si>
  <si>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</si>
  <si>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</si>
  <si>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</si>
  <si>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</si>
  <si>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</si>
  <si>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</si>
  <si>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</si>
  <si>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</si>
  <si>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</si>
  <si>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</si>
  <si>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</si>
  <si>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</si>
  <si>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</si>
  <si>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</si>
  <si>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</si>
  <si>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</si>
  <si>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</si>
  <si>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</si>
  <si>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</si>
  <si>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</si>
  <si>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</si>
  <si>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</si>
  <si>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</si>
  <si>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</si>
  <si>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</si>
  <si>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</si>
  <si>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</si>
  <si>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</si>
  <si>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</si>
  <si>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</si>
  <si>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</si>
  <si>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</si>
  <si>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</si>
  <si>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</si>
  <si>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</si>
  <si>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</si>
  <si>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</si>
  <si>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</si>
  <si>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</si>
  <si>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</si>
  <si>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</si>
  <si>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</si>
  <si>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</si>
  <si>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</si>
  <si>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</si>
  <si>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</si>
  <si>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</si>
  <si>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</si>
  <si>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</si>
  <si>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</si>
  <si>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</si>
  <si>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</si>
  <si>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</si>
  <si>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</si>
  <si>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</si>
  <si>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</si>
  <si>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</si>
  <si>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</si>
  <si>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</si>
  <si>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</si>
  <si>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</si>
  <si>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</si>
  <si>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</si>
  <si>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</si>
  <si>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</si>
  <si>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</si>
  <si>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</si>
  <si>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</si>
  <si>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</si>
  <si>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</si>
  <si>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</si>
  <si>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</si>
  <si>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</si>
  <si>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</si>
  <si>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</si>
  <si>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</si>
  <si>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</si>
  <si>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</si>
  <si>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</si>
  <si>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</si>
  <si>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</si>
  <si>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</si>
  <si>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</si>
  <si>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</si>
  <si>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</si>
  <si>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</si>
  <si>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</si>
  <si>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</si>
  <si>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</si>
  <si>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</si>
  <si>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</si>
  <si>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</si>
  <si>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</si>
  <si>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</si>
  <si>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</si>
  <si>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</si>
  <si>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</si>
  <si>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</si>
  <si>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</si>
  <si>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</si>
  <si>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</si>
  <si>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</si>
  <si>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</si>
  <si>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</si>
  <si>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</si>
  <si>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</si>
  <si>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</si>
  <si>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</si>
  <si>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</si>
  <si>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</si>
  <si>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</si>
  <si>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</si>
  <si>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</si>
  <si>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</si>
  <si>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</si>
  <si>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</si>
  <si>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</si>
  <si>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</si>
  <si>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</si>
  <si>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</si>
  <si>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</si>
  <si>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</si>
  <si>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</si>
  <si>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</si>
  <si>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</si>
  <si>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</si>
  <si>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</si>
  <si>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</si>
  <si>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</si>
  <si>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</si>
  <si>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</si>
  <si>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</si>
  <si>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</si>
  <si>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</si>
  <si>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</si>
  <si>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</si>
  <si>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</si>
  <si>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</si>
  <si>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</si>
  <si>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</si>
  <si>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</si>
  <si>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</si>
  <si>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</si>
  <si>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</si>
  <si>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</si>
  <si>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</si>
  <si>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</si>
  <si>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</si>
  <si>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</si>
  <si>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</si>
  <si>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</si>
  <si>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</si>
  <si>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</si>
  <si>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</si>
  <si>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</si>
  <si>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</si>
  <si>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</si>
  <si>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</si>
  <si>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</si>
  <si>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</si>
  <si>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</si>
  <si>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</si>
  <si>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</si>
  <si>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</si>
  <si>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</si>
  <si>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</si>
  <si>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</si>
  <si>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</si>
  <si>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</si>
  <si>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</si>
  <si>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</si>
  <si>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</si>
  <si>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</si>
  <si>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</si>
  <si>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</si>
  <si>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</si>
  <si>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</si>
  <si>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</si>
  <si>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</si>
  <si>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</si>
  <si>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</si>
  <si>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</si>
  <si>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</si>
  <si>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</si>
  <si>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</si>
  <si>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</si>
  <si>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</si>
  <si>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</si>
  <si>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</si>
  <si>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</si>
  <si>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</si>
  <si>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</si>
  <si>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</si>
  <si>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</si>
  <si>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</si>
  <si>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</si>
  <si>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</si>
  <si>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</si>
  <si>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</si>
  <si>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</si>
  <si>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</si>
  <si>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</si>
  <si>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</si>
  <si>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</si>
  <si>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</si>
  <si>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</si>
  <si>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</si>
  <si>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</si>
  <si>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</si>
  <si>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</si>
  <si>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</si>
  <si>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</si>
  <si>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</si>
  <si>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</si>
  <si>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</si>
  <si>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</si>
  <si>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</si>
  <si>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</si>
  <si>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</si>
  <si>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</si>
  <si>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</si>
  <si>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</si>
  <si>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</si>
  <si>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</si>
  <si>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</si>
  <si>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</si>
  <si>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</si>
  <si>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</si>
  <si>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</si>
  <si>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</si>
  <si>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</si>
  <si>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</si>
  <si>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</si>
  <si>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</si>
  <si>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</si>
  <si>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</si>
  <si>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</si>
  <si>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</si>
  <si>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</si>
  <si>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</si>
  <si>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</si>
  <si>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</si>
  <si>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</si>
  <si>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</si>
  <si>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</si>
  <si>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</si>
  <si>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</si>
  <si>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</si>
  <si>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</si>
  <si>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</si>
  <si>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</si>
  <si>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</si>
  <si>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</si>
  <si>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</si>
  <si>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</si>
  <si>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</si>
  <si>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</si>
  <si>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</si>
  <si>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</si>
  <si>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</si>
  <si>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</si>
  <si>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</si>
  <si>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</si>
  <si>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</si>
  <si>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</si>
  <si>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</si>
  <si>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</si>
  <si>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</si>
  <si>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</si>
  <si>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</si>
  <si>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</si>
  <si>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</si>
  <si>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</si>
  <si>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</si>
  <si>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</si>
  <si>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</si>
  <si>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</si>
  <si>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</si>
  <si>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</si>
  <si>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</si>
  <si>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</si>
  <si>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</si>
  <si>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</si>
  <si>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</si>
  <si>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</si>
  <si>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</si>
  <si>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</si>
  <si>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</si>
  <si>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</si>
  <si>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</si>
  <si>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</si>
  <si>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</si>
  <si>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</si>
  <si>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</si>
  <si>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</si>
  <si>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</si>
  <si>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</si>
  <si>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</si>
  <si>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</si>
  <si>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</si>
  <si>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</si>
  <si>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</si>
  <si>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</si>
  <si>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</si>
  <si>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</si>
  <si>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</si>
  <si>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</si>
  <si>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</si>
  <si>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</si>
  <si>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</si>
  <si>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</si>
  <si>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</si>
  <si>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</si>
  <si>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</si>
  <si>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</si>
  <si>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</si>
  <si>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</si>
  <si>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</si>
  <si>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</si>
  <si>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</si>
  <si>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</si>
  <si>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</si>
  <si>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</si>
  <si>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</si>
  <si>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</si>
  <si>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</si>
  <si>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</si>
  <si>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</si>
  <si>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</si>
  <si>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</si>
  <si>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</si>
  <si>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</si>
  <si>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</si>
  <si>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</si>
  <si>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</si>
  <si>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</si>
  <si>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</si>
  <si>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</si>
  <si>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</si>
  <si>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</si>
  <si>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</si>
  <si>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</si>
  <si>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</si>
  <si>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</si>
  <si>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</si>
  <si>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</si>
  <si>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</si>
  <si>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</si>
  <si>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</si>
  <si>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</si>
  <si>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</si>
  <si>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</si>
  <si>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</si>
  <si>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</si>
  <si>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</si>
  <si>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</si>
  <si>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</si>
  <si>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</si>
  <si>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</si>
  <si>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</si>
  <si>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</si>
  <si>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</si>
  <si>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</si>
  <si>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</si>
  <si>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</si>
  <si>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</si>
  <si>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</si>
  <si>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</si>
  <si>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</si>
  <si>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</si>
  <si>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</si>
  <si>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</si>
  <si>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</si>
  <si>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</si>
  <si>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</si>
  <si>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</si>
  <si>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</si>
  <si>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</si>
  <si>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</si>
  <si>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</si>
  <si>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</si>
  <si>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</si>
  <si>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</si>
  <si>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</si>
  <si>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</si>
  <si>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</si>
  <si>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</si>
  <si>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</si>
  <si>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</si>
  <si>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</si>
  <si>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</si>
  <si>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</si>
  <si>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</si>
  <si>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</si>
  <si>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</si>
  <si>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</si>
  <si>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</si>
  <si>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</si>
  <si>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</si>
  <si>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</si>
  <si>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</si>
  <si>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</si>
  <si>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</si>
  <si>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</si>
  <si>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</si>
  <si>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</si>
  <si>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</si>
  <si>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</si>
  <si>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</si>
  <si>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</si>
  <si>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</si>
  <si>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</si>
  <si>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</si>
  <si>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</si>
  <si>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</si>
  <si>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</si>
  <si>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</si>
  <si>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</si>
  <si>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</si>
  <si>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</si>
  <si>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</si>
  <si>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</si>
  <si>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</si>
  <si>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</si>
  <si>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</si>
  <si>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</si>
  <si>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</si>
  <si>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</si>
  <si>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</si>
  <si>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</si>
  <si>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</si>
  <si>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</si>
  <si>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</si>
  <si>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</si>
  <si>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</si>
  <si>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</si>
  <si>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</si>
  <si>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</si>
  <si>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</si>
  <si>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</si>
  <si>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</si>
  <si>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</si>
  <si>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</si>
  <si>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</si>
  <si>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</si>
  <si>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</si>
  <si>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</si>
  <si>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</si>
  <si>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</si>
  <si>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</si>
  <si>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</si>
  <si>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</si>
  <si>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</si>
  <si>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</si>
  <si>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</si>
  <si>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</si>
  <si>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</si>
  <si>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</si>
  <si>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</si>
  <si>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</si>
  <si>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</si>
  <si>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</si>
  <si>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</si>
  <si>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</si>
  <si>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</si>
  <si>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</si>
  <si>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</si>
  <si>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</si>
  <si>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</si>
  <si>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</si>
  <si>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</si>
  <si>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</si>
  <si>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</si>
  <si>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</si>
  <si>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</si>
  <si>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</si>
  <si>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</si>
  <si>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</si>
  <si>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</si>
  <si>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</si>
  <si>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</si>
  <si>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</si>
  <si>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</si>
  <si>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</si>
  <si>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</si>
  <si>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</si>
  <si>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</si>
  <si>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</si>
  <si>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</si>
  <si>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</si>
  <si>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</si>
  <si>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</si>
  <si>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</si>
  <si>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</si>
  <si>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</si>
  <si>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</si>
  <si>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</si>
  <si>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</si>
  <si>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</si>
  <si>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</si>
  <si>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</si>
  <si>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</si>
  <si>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</si>
  <si>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</si>
  <si>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</si>
  <si>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</si>
  <si>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</si>
  <si>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</si>
  <si>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</si>
  <si>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</si>
  <si>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</si>
  <si>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</si>
  <si>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</si>
  <si>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</si>
  <si>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</si>
  <si>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</si>
  <si>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</si>
  <si>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</si>
  <si>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</si>
  <si>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</si>
  <si>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</si>
  <si>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</si>
  <si>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</si>
  <si>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</si>
  <si>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</si>
  <si>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</si>
  <si>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</si>
  <si>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</si>
  <si>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</si>
  <si>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</si>
  <si>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</si>
  <si>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</si>
  <si>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</si>
  <si>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</si>
  <si>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</si>
  <si>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</si>
  <si>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</si>
  <si>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</si>
  <si>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</si>
  <si>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</si>
  <si>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</si>
  <si>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</si>
  <si>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</si>
  <si>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</si>
  <si>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</si>
  <si>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</si>
  <si>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</si>
  <si>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</si>
  <si>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</si>
  <si>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</si>
  <si>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</si>
  <si>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</si>
  <si>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</si>
  <si>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</si>
  <si>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</si>
  <si>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</si>
  <si>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</si>
  <si>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</si>
  <si>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</si>
  <si>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</si>
  <si>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</si>
  <si>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</si>
  <si>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</si>
  <si>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</si>
  <si>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</si>
  <si>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</si>
  <si>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</si>
  <si>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</si>
  <si>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</si>
  <si>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</si>
  <si>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</si>
  <si>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</si>
  <si>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</si>
  <si>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</si>
  <si>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</si>
  <si>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</si>
  <si>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</si>
  <si>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</si>
  <si>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</si>
  <si>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</si>
  <si>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</si>
  <si>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</si>
  <si>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</si>
  <si>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</si>
  <si>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</si>
  <si>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</si>
  <si>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</si>
  <si>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</si>
  <si>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</si>
  <si>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</si>
  <si>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</si>
  <si>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</si>
  <si>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</si>
  <si>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</si>
  <si>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</si>
  <si>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</si>
  <si>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</si>
  <si>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</si>
  <si>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</si>
  <si>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</si>
  <si>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</si>
  <si>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</si>
  <si>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</si>
  <si>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</si>
  <si>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</si>
  <si>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</si>
  <si>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</si>
  <si>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</si>
  <si>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</si>
  <si>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</si>
  <si>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</si>
  <si>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</si>
  <si>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</si>
  <si>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</si>
  <si>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</si>
  <si>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</si>
  <si>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</si>
  <si>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</si>
  <si>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</si>
  <si>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</si>
  <si>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</si>
  <si>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</si>
  <si>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</si>
  <si>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</si>
  <si>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</si>
  <si>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</si>
  <si>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</si>
  <si>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</si>
  <si>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</si>
  <si>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</si>
  <si>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</si>
  <si>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</si>
  <si>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</si>
  <si>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</si>
  <si>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</si>
  <si>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</si>
  <si>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</si>
  <si>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</si>
  <si>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</si>
  <si>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</si>
  <si>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</si>
  <si>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</si>
  <si>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</si>
  <si>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</si>
  <si>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</si>
  <si>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</si>
  <si>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</si>
  <si>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</si>
  <si>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</si>
  <si>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</si>
  <si>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</si>
  <si>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</si>
  <si>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</si>
  <si>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</si>
  <si>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</si>
  <si>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</si>
  <si>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</si>
  <si>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</si>
  <si>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</si>
  <si>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</si>
  <si>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</si>
  <si>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</si>
  <si>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</si>
  <si>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</si>
  <si>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</si>
  <si>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</si>
  <si>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</si>
  <si>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</si>
  <si>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</si>
  <si>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</si>
  <si>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</si>
  <si>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</si>
  <si>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</si>
  <si>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</si>
  <si>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</si>
  <si>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</si>
  <si>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</si>
  <si>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</si>
  <si>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</si>
  <si>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</si>
  <si>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</si>
  <si>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</si>
  <si>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</si>
  <si>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</si>
  <si>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</si>
  <si>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</si>
  <si>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</si>
  <si>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</si>
  <si>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</si>
  <si>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</si>
  <si>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</si>
  <si>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</si>
  <si>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</si>
  <si>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</si>
  <si>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</si>
  <si>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</si>
  <si>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</si>
  <si>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</si>
  <si>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</si>
  <si>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</si>
  <si>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</si>
  <si>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</si>
  <si>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</si>
  <si>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</si>
  <si>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</si>
  <si>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</si>
  <si>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</si>
  <si>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</si>
  <si>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</si>
  <si>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</si>
  <si>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</si>
  <si>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</si>
  <si>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</si>
  <si>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</si>
  <si>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</si>
  <si>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</si>
  <si>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</si>
  <si>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</si>
  <si>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</si>
  <si>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</si>
  <si>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</si>
  <si>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</si>
  <si>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</si>
  <si>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</si>
  <si>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</si>
  <si>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</si>
  <si>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</si>
  <si>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</si>
  <si>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</si>
  <si>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</si>
  <si>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</si>
  <si>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</si>
  <si>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</si>
  <si>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</si>
  <si>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</si>
  <si>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</si>
  <si>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</si>
  <si>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</si>
  <si>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</si>
  <si>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</si>
  <si>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</si>
  <si>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</si>
  <si>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</si>
  <si>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</si>
  <si>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</si>
  <si>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</si>
  <si>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</si>
  <si>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</si>
  <si>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</si>
  <si>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</si>
  <si>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</si>
  <si>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</si>
  <si>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</si>
  <si>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</si>
  <si>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</si>
  <si>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</si>
  <si>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</si>
  <si>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</si>
  <si>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</si>
  <si>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</si>
  <si>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</si>
  <si>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</si>
  <si>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</si>
  <si>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</si>
  <si>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</si>
  <si>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</si>
  <si>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</si>
  <si>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</si>
  <si>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</si>
  <si>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</si>
  <si>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</si>
  <si>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</si>
  <si>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</si>
  <si>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</si>
  <si>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</si>
  <si>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</si>
  <si>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</si>
  <si>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</si>
  <si>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</si>
  <si>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</si>
  <si>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</si>
  <si>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</si>
  <si>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</si>
  <si>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</si>
  <si>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</si>
  <si>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</si>
  <si>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</si>
  <si>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</si>
  <si>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</si>
  <si>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</si>
  <si>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</si>
  <si>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</si>
  <si>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</si>
  <si>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</si>
  <si>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</si>
  <si>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</si>
  <si>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</si>
  <si>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</si>
  <si>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</si>
  <si>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</si>
  <si>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</si>
  <si>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</si>
  <si>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</si>
  <si>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</si>
  <si>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</si>
  <si>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</si>
  <si>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</si>
  <si>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</si>
  <si>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</si>
  <si>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</si>
  <si>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</si>
  <si>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</si>
  <si>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</si>
  <si>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</si>
  <si>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</si>
  <si>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</si>
  <si>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</si>
  <si>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</si>
  <si>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</si>
  <si>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</si>
  <si>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</si>
  <si>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</si>
  <si>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</si>
  <si>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</si>
  <si>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</si>
  <si>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</si>
  <si>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</si>
  <si>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</si>
  <si>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</si>
  <si>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</si>
  <si>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</si>
  <si>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</si>
  <si>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</si>
  <si>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</si>
  <si>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</si>
  <si>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</si>
  <si>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</si>
  <si>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</si>
  <si>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</si>
  <si>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</si>
  <si>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</si>
  <si>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</si>
  <si>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</si>
  <si>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</si>
  <si>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</si>
  <si>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</si>
  <si>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</si>
  <si>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</si>
  <si>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</si>
  <si>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</si>
  <si>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</si>
  <si>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</si>
  <si>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</si>
  <si>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</si>
  <si>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</si>
  <si>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</si>
  <si>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</si>
  <si>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</si>
  <si>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</si>
  <si>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</si>
  <si>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</si>
  <si>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</si>
  <si>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</si>
  <si>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</si>
  <si>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</si>
  <si>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</si>
  <si>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</si>
  <si>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</si>
  <si>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</si>
  <si>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</si>
  <si>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</si>
  <si>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</si>
  <si>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</si>
  <si>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</si>
  <si>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</si>
  <si>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</si>
  <si>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</si>
  <si>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</si>
  <si>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</si>
  <si>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</si>
  <si>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</si>
  <si>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</si>
  <si>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</si>
  <si>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</si>
  <si>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</si>
  <si>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</si>
  <si>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</si>
  <si>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</si>
  <si>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</si>
  <si>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</si>
  <si>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</si>
  <si>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</si>
  <si>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</si>
  <si>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</si>
  <si>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</si>
  <si>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</si>
  <si>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</si>
  <si>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</si>
  <si>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</si>
  <si>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</si>
  <si>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</si>
  <si>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</si>
  <si>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</si>
  <si>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</si>
  <si>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</si>
  <si>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</si>
  <si>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</si>
  <si>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</si>
  <si>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</si>
  <si>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</si>
  <si>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</si>
  <si>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</si>
  <si>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</si>
  <si>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</si>
  <si>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</si>
  <si>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</si>
  <si>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</si>
  <si>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</si>
  <si>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</si>
  <si>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</si>
  <si>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</si>
  <si>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</si>
  <si>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</si>
  <si>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</si>
  <si>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</si>
  <si>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</si>
  <si>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</si>
  <si>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</si>
  <si>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</si>
  <si>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</si>
  <si>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</si>
  <si>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</si>
  <si>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</si>
  <si>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</si>
  <si>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</si>
  <si>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</si>
  <si>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</si>
  <si>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</si>
  <si>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</si>
  <si>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</si>
  <si>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</si>
  <si>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</si>
  <si>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</si>
  <si>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</si>
  <si>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</si>
  <si>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</si>
  <si>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</si>
  <si>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</si>
  <si>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</si>
  <si>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</si>
  <si>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</si>
  <si>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</si>
  <si>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</si>
  <si>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</si>
  <si>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</si>
  <si>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</si>
  <si>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</si>
  <si>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</si>
  <si>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</si>
  <si>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</si>
  <si>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</si>
  <si>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</si>
  <si>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</si>
  <si>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</si>
  <si>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</si>
  <si>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</si>
  <si>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</si>
  <si>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</si>
  <si>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</si>
  <si>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</si>
  <si>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</si>
  <si>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</si>
  <si>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</si>
  <si>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</si>
  <si>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</si>
  <si>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</si>
  <si>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</si>
  <si>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</si>
  <si>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</si>
  <si>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</si>
  <si>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</si>
  <si>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</si>
  <si>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</si>
  <si>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</si>
  <si>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</si>
  <si>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</si>
  <si>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</si>
  <si>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</si>
  <si>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</si>
  <si>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</si>
  <si>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</si>
  <si>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</si>
  <si>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</si>
  <si>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</si>
  <si>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</si>
  <si>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</si>
  <si>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</si>
  <si>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</si>
  <si>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</si>
  <si>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</si>
  <si>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</si>
  <si>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</si>
  <si>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</si>
  <si>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</si>
  <si>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</si>
  <si>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</si>
  <si>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</si>
  <si>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</si>
  <si>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</si>
  <si>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</si>
  <si>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</si>
  <si>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</si>
  <si>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</si>
  <si>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</si>
  <si>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</si>
  <si>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</si>
  <si>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</si>
  <si>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</si>
  <si>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</si>
  <si>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</si>
  <si>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</si>
  <si>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</si>
  <si>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</si>
  <si>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</si>
  <si>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</si>
  <si>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</si>
  <si>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</si>
  <si>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</si>
  <si>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</si>
  <si>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</si>
  <si>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</si>
  <si>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</si>
  <si>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</si>
  <si>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</si>
  <si>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</si>
  <si>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</si>
  <si>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</si>
  <si>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</si>
  <si>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</si>
  <si>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</si>
  <si>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</si>
  <si>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</si>
  <si>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</si>
  <si>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</si>
  <si>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</si>
  <si>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</si>
  <si>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</si>
  <si>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</si>
  <si>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</si>
  <si>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</si>
  <si>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</si>
  <si>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</si>
  <si>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</si>
  <si>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</si>
  <si>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</si>
  <si>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</si>
  <si>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</si>
  <si>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</si>
  <si>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</si>
  <si>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</si>
  <si>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</si>
  <si>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</si>
  <si>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</si>
  <si>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</si>
  <si>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</si>
  <si>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</si>
  <si>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</si>
  <si>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</si>
  <si>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</si>
  <si>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</si>
  <si>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</si>
  <si>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</si>
  <si>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</si>
  <si>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</si>
  <si>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</si>
  <si>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</si>
  <si>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</si>
  <si>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</si>
  <si>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</si>
  <si>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</si>
  <si>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</si>
  <si>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</si>
  <si>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</si>
  <si>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</si>
  <si>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</si>
  <si>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</si>
  <si>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</si>
  <si>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</si>
  <si>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</si>
  <si>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</si>
  <si>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</si>
  <si>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</si>
  <si>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</si>
  <si>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</si>
  <si>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</si>
  <si>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</si>
  <si>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</si>
  <si>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</si>
  <si>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</si>
  <si>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</si>
  <si>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</si>
  <si>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</si>
  <si>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</si>
  <si>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</si>
  <si>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</si>
  <si>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</si>
  <si>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</si>
  <si>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</si>
  <si>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</si>
  <si>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</si>
  <si>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</si>
  <si>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</si>
  <si>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</si>
  <si>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</si>
  <si>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</si>
  <si>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</si>
  <si>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</si>
  <si>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</si>
  <si>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</si>
  <si>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</si>
  <si>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</si>
  <si>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</si>
  <si>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</si>
  <si>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</si>
  <si>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</si>
  <si>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</si>
  <si>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</si>
  <si>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</si>
  <si>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</si>
  <si>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</si>
  <si>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</si>
  <si>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</si>
  <si>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</si>
  <si>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</si>
  <si>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</si>
  <si>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</si>
  <si>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</si>
  <si>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</si>
  <si>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</si>
  <si>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</si>
  <si>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</si>
  <si>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</si>
  <si>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</si>
  <si>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</si>
  <si>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</si>
  <si>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</si>
  <si>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</si>
  <si>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</si>
  <si>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</si>
  <si>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</si>
  <si>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</si>
  <si>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</si>
  <si>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</si>
  <si>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</si>
  <si>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</si>
  <si>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</si>
  <si>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</si>
  <si>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</si>
  <si>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</si>
  <si>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</si>
  <si>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</si>
  <si>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</si>
  <si>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</si>
  <si>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</si>
  <si>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</si>
  <si>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</si>
  <si>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</si>
  <si>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</si>
  <si>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</si>
  <si>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</si>
  <si>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</si>
  <si>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</si>
  <si>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</si>
  <si>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</si>
  <si>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</si>
  <si>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</si>
  <si>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</si>
  <si>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</si>
  <si>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</si>
  <si>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</si>
  <si>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</si>
  <si>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</si>
  <si>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</si>
  <si>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</si>
  <si>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</si>
  <si>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</si>
  <si>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</si>
  <si>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</si>
  <si>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</si>
  <si>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</si>
  <si>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</si>
  <si>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</si>
  <si>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</si>
  <si>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</si>
  <si>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</si>
  <si>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</si>
  <si>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</si>
  <si>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</si>
  <si>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</si>
  <si>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</si>
  <si>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</si>
  <si>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</si>
  <si>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</si>
  <si>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</si>
  <si>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</si>
  <si>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</si>
  <si>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</si>
  <si>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</si>
  <si>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</si>
  <si>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</si>
  <si>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</si>
  <si>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</si>
  <si>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</si>
  <si>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</si>
  <si>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</si>
  <si>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</si>
  <si>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</si>
  <si>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</si>
  <si>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</si>
  <si>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</si>
  <si>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</si>
  <si>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</si>
  <si>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</si>
  <si>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</si>
  <si>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</si>
  <si>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</si>
  <si>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</si>
  <si>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</si>
  <si>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</si>
  <si>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</si>
  <si>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</si>
  <si>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</si>
  <si>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</si>
  <si>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</si>
  <si>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</si>
  <si>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</si>
  <si>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</si>
  <si>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</si>
  <si>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</si>
  <si>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</si>
  <si>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</si>
  <si>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</si>
  <si>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</si>
  <si>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</si>
  <si>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</si>
  <si>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</si>
  <si>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</si>
  <si>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</si>
  <si>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</si>
  <si>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</si>
  <si>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</si>
  <si>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</si>
  <si>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</si>
  <si>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</si>
  <si>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</si>
  <si>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</si>
  <si>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</si>
  <si>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</si>
  <si>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</si>
  <si>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</si>
  <si>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</si>
  <si>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</si>
  <si>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</si>
  <si>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</si>
  <si>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</si>
  <si>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</si>
  <si>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</si>
  <si>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</si>
  <si>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</si>
  <si>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</si>
  <si>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</si>
  <si>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</si>
  <si>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</si>
  <si>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</si>
  <si>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</si>
  <si>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</si>
  <si>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</si>
  <si>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</si>
  <si>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</si>
  <si>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</si>
  <si>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</si>
  <si>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</si>
  <si>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</si>
  <si>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</si>
  <si>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</si>
  <si>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</si>
  <si>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</si>
  <si>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</si>
  <si>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</si>
  <si>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</si>
  <si>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</si>
  <si>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</si>
  <si>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</si>
  <si>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</si>
  <si>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</si>
  <si>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</si>
  <si>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</si>
  <si>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</si>
  <si>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</si>
  <si>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</si>
  <si>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</si>
  <si>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</si>
  <si>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</si>
  <si>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</si>
  <si>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</si>
  <si>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</si>
  <si>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</si>
  <si>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</si>
  <si>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</si>
  <si>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</si>
  <si>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</si>
  <si>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</si>
  <si>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</si>
  <si>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</si>
  <si>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</si>
  <si>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</si>
  <si>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</si>
  <si>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</si>
  <si>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</si>
  <si>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</si>
  <si>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</si>
  <si>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</si>
  <si>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</si>
  <si>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</si>
  <si>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</si>
  <si>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</si>
  <si>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</si>
  <si>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</si>
  <si>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</si>
  <si>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</si>
  <si>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</si>
  <si>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</si>
  <si>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</si>
  <si>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</si>
  <si>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</si>
  <si>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</si>
  <si>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</si>
  <si>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</si>
  <si>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</si>
  <si>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</si>
  <si>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</si>
  <si>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</si>
  <si>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</si>
  <si>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</si>
  <si>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</si>
  <si>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</si>
  <si>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</si>
  <si>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</si>
  <si>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</si>
  <si>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</si>
  <si>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</si>
  <si>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</si>
  <si>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</si>
  <si>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</si>
  <si>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</si>
  <si>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</si>
  <si>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</si>
  <si>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</si>
  <si>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</si>
  <si>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</si>
  <si>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</si>
  <si>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</si>
  <si>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</si>
  <si>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</si>
  <si>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</si>
  <si>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</si>
  <si>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</si>
  <si>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</si>
  <si>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</si>
  <si>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</si>
  <si>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</si>
  <si>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</si>
  <si>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</si>
  <si>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</si>
  <si>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</si>
  <si>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</si>
  <si>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</si>
  <si>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</si>
  <si>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</si>
  <si>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</si>
  <si>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</si>
  <si>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</si>
  <si>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</si>
  <si>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</si>
  <si>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</si>
  <si>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</si>
  <si>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</si>
  <si>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</si>
  <si>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</si>
  <si>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</si>
  <si>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</si>
  <si>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</si>
  <si>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</si>
  <si>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</si>
  <si>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</si>
  <si>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</si>
  <si>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</si>
  <si>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</si>
  <si>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</si>
  <si>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</si>
  <si>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</si>
  <si>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</si>
  <si>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</si>
  <si>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</si>
  <si>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</si>
  <si>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</si>
  <si>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</si>
  <si>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</si>
  <si>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</si>
  <si>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</si>
  <si>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</si>
  <si>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</si>
  <si>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</si>
  <si>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</si>
  <si>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</si>
  <si>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</si>
  <si>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</si>
  <si>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</si>
  <si>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</si>
  <si>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</si>
  <si>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</si>
  <si>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</si>
  <si>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</si>
  <si>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</si>
  <si>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</si>
  <si>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</si>
  <si>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</si>
  <si>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</si>
  <si>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</si>
  <si>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</si>
  <si>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</si>
  <si>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</si>
  <si>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</si>
  <si>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</si>
  <si>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</si>
  <si>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</si>
  <si>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</si>
  <si>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</si>
  <si>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</si>
  <si>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</si>
  <si>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</si>
  <si>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</si>
  <si>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</si>
  <si>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</si>
  <si>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</si>
  <si>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</si>
  <si>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</si>
  <si>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</si>
  <si>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</si>
  <si>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</si>
  <si>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</si>
  <si>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</si>
  <si>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</si>
  <si>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</si>
  <si>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</si>
  <si>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</si>
  <si>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</si>
  <si>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</si>
  <si>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</si>
  <si>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</si>
  <si>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</si>
  <si>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</si>
  <si>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</si>
  <si>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</si>
  <si>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</si>
  <si>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</si>
  <si>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</si>
  <si>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</si>
  <si>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</si>
  <si>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</si>
  <si>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</si>
  <si>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</si>
  <si>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</si>
  <si>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</si>
  <si>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</si>
  <si>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</si>
  <si>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</si>
  <si>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</si>
  <si>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</si>
  <si>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</si>
  <si>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</si>
  <si>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</si>
  <si>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</si>
  <si>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</si>
  <si>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</si>
  <si>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</si>
  <si>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</si>
  <si>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</si>
  <si>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</si>
  <si>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</si>
  <si>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</si>
  <si>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</si>
  <si>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</si>
  <si>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</si>
  <si>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</si>
  <si>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</si>
  <si>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</si>
  <si>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</si>
  <si>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</si>
  <si>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</si>
  <si>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</si>
  <si>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</si>
  <si>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</si>
  <si>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</si>
  <si>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</si>
  <si>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</si>
  <si>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</si>
  <si>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</si>
  <si>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</si>
  <si>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</si>
  <si>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</si>
  <si>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</si>
  <si>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</si>
  <si>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</si>
  <si>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</si>
  <si>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</si>
  <si>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</si>
  <si>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</si>
  <si>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</si>
  <si>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</si>
  <si>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</si>
  <si>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</si>
  <si>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</si>
  <si>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</si>
  <si>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</si>
  <si>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</si>
  <si>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</si>
  <si>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</si>
  <si>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</si>
  <si>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</si>
  <si>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</si>
  <si>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</si>
  <si>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</si>
  <si>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</si>
  <si>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</si>
  <si>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</si>
  <si>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</si>
  <si>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</si>
  <si>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</si>
  <si>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</si>
  <si>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</si>
  <si>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</si>
  <si>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</si>
  <si>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</si>
  <si>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</si>
  <si>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</si>
  <si>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</si>
  <si>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</si>
  <si>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</si>
  <si>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</si>
  <si>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</si>
  <si>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</si>
  <si>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</si>
  <si>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</si>
  <si>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</si>
  <si>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</si>
  <si>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</si>
  <si>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</si>
  <si>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</si>
  <si>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</si>
  <si>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</si>
  <si>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</si>
  <si>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</si>
  <si>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</si>
  <si>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</si>
  <si>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</si>
  <si>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</si>
  <si>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</si>
  <si>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</si>
  <si>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</si>
  <si>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</si>
  <si>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</si>
  <si>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</si>
  <si>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</si>
  <si>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</si>
  <si>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</si>
  <si>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</si>
  <si>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</si>
  <si>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</si>
  <si>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</si>
  <si>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</si>
  <si>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</si>
  <si>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</si>
  <si>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</si>
  <si>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</si>
  <si>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</si>
  <si>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</si>
  <si>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</si>
  <si>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</si>
  <si>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</si>
  <si>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</si>
  <si>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</si>
  <si>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</si>
  <si>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</si>
  <si>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</si>
  <si>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</si>
  <si>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</si>
  <si>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</si>
  <si>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</si>
  <si>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</si>
  <si>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</si>
  <si>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</si>
  <si>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</si>
  <si>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</si>
  <si>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</si>
  <si>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</si>
  <si>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</si>
  <si>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</si>
  <si>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</si>
  <si>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</si>
  <si>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</si>
  <si>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</si>
  <si>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</si>
  <si>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</si>
  <si>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</si>
  <si>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</si>
  <si>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</si>
  <si>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</si>
  <si>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</si>
  <si>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</si>
  <si>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</si>
  <si>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</si>
  <si>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</si>
  <si>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</si>
  <si>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</si>
  <si>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</si>
  <si>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</si>
  <si>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</si>
  <si>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</si>
  <si>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</si>
  <si>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</si>
  <si>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</si>
  <si>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</si>
  <si>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</si>
  <si>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</si>
  <si>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</si>
  <si>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</si>
  <si>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</si>
  <si>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</si>
  <si>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</si>
  <si>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</si>
  <si>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</si>
  <si>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</si>
  <si>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</si>
  <si>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</si>
  <si>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</si>
  <si>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</si>
  <si>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</si>
  <si>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</si>
  <si>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</si>
  <si>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</si>
  <si>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</si>
  <si>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</si>
  <si>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</si>
  <si>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</si>
  <si>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</si>
  <si>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</si>
  <si>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</si>
  <si>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</si>
  <si>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</si>
  <si>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</si>
  <si>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</si>
  <si>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</si>
  <si>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</si>
  <si>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</si>
  <si>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</si>
  <si>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</si>
  <si>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</si>
  <si>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</si>
  <si>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</si>
  <si>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</si>
  <si>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</si>
  <si>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</si>
  <si>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</si>
  <si>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</si>
  <si>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</si>
  <si>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</si>
  <si>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</si>
  <si>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</si>
  <si>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</si>
  <si>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</si>
  <si>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</si>
  <si>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</si>
  <si>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</si>
  <si>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</si>
  <si>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</si>
  <si>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</si>
  <si>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</si>
  <si>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</si>
  <si>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</si>
  <si>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</si>
  <si>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</si>
  <si>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</si>
  <si>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</si>
  <si>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</si>
  <si>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</si>
  <si>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</si>
  <si>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</si>
  <si>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</si>
  <si>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</si>
  <si>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</si>
  <si>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</si>
  <si>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</si>
  <si>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</si>
  <si>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</si>
  <si>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</si>
  <si>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</si>
  <si>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</si>
  <si>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</si>
  <si>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</si>
  <si>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</si>
  <si>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</si>
  <si>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</si>
  <si>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</si>
  <si>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</si>
  <si>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</si>
  <si>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</si>
  <si>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</si>
  <si>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</si>
  <si>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</si>
  <si>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</si>
  <si>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</si>
  <si>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</si>
  <si>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</si>
  <si>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</si>
  <si>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</si>
  <si>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</si>
  <si>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</si>
  <si>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</si>
  <si>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</si>
  <si>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</si>
  <si>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</si>
  <si>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</si>
  <si>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</si>
  <si>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</si>
  <si>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</si>
  <si>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</si>
  <si>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</si>
  <si>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</si>
  <si>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</si>
  <si>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</si>
  <si>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</si>
  <si>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</si>
  <si>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</si>
  <si>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</si>
  <si>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</si>
  <si>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</si>
  <si>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</si>
  <si>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</si>
  <si>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</si>
  <si>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</si>
  <si>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</si>
  <si>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</si>
  <si>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</si>
  <si>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</si>
  <si>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</si>
  <si>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</si>
  <si>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</si>
  <si>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</si>
  <si>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</si>
  <si>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</si>
  <si>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</si>
  <si>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</si>
  <si>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</si>
  <si>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</si>
  <si>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</si>
  <si>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</si>
  <si>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</si>
  <si>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</si>
  <si>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</si>
  <si>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</si>
  <si>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</si>
  <si>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</si>
  <si>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</si>
  <si>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</si>
  <si>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</si>
  <si>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</si>
  <si>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</si>
  <si>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</si>
  <si>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</si>
  <si>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</si>
  <si>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</si>
  <si>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</si>
  <si>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</si>
  <si>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</si>
  <si>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</si>
  <si>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</si>
  <si>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</si>
  <si>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</si>
  <si>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</si>
  <si>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</si>
  <si>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</si>
  <si>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</si>
  <si>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</si>
  <si>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</si>
  <si>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</si>
  <si>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</si>
  <si>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</si>
  <si>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</si>
  <si>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</si>
  <si>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</si>
  <si>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</si>
  <si>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</si>
  <si>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</si>
  <si>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</si>
  <si>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</si>
  <si>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</si>
  <si>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</si>
  <si>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</si>
  <si>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</si>
  <si>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</si>
  <si>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</si>
  <si>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</si>
  <si>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</si>
  <si>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</si>
  <si>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</si>
  <si>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</si>
  <si>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</si>
  <si>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</si>
  <si>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</si>
  <si>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</si>
  <si>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</si>
  <si>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</si>
  <si>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</si>
  <si>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</si>
  <si>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</si>
  <si>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</si>
  <si>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</si>
  <si>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</si>
  <si>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</si>
  <si>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</si>
  <si>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</si>
  <si>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</si>
  <si>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</si>
  <si>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</si>
  <si>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</si>
  <si>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</si>
  <si>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</si>
  <si>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</si>
  <si>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</si>
  <si>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</si>
  <si>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</si>
  <si>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</si>
  <si>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</si>
  <si>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</si>
  <si>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</si>
  <si>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</si>
  <si>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</si>
  <si>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</si>
  <si>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</si>
  <si>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</si>
  <si>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</si>
  <si>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</si>
  <si>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</si>
  <si>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</si>
  <si>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</si>
  <si>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</si>
  <si>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</si>
  <si>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</si>
  <si>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</si>
  <si>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</si>
  <si>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</si>
  <si>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</si>
  <si>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</si>
  <si>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</si>
  <si>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</si>
  <si>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</si>
  <si>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</si>
  <si>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</si>
  <si>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</si>
  <si>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</si>
  <si>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</si>
  <si>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</si>
  <si>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</si>
  <si>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</si>
  <si>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</si>
  <si>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</si>
  <si>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</si>
  <si>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</si>
  <si>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</si>
  <si>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</si>
  <si>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</si>
  <si>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</si>
  <si>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</si>
  <si>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</si>
  <si>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</si>
  <si>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</si>
  <si>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</si>
  <si>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</si>
  <si>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</si>
  <si>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</si>
  <si>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</si>
  <si>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</si>
  <si>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</si>
  <si>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</si>
  <si>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</si>
  <si>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</si>
  <si>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</si>
  <si>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</si>
  <si>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</si>
  <si>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</si>
  <si>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</si>
  <si>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</si>
  <si>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</si>
  <si>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</si>
  <si>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</si>
  <si>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</si>
  <si>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</si>
  <si>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</si>
  <si>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</si>
  <si>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</si>
  <si>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</si>
  <si>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</si>
  <si>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</si>
  <si>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</si>
  <si>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</si>
  <si>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</si>
  <si>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</si>
  <si>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</si>
  <si>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</si>
  <si>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</si>
  <si>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</si>
  <si>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</si>
  <si>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</si>
  <si>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</si>
  <si>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</si>
  <si>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</si>
  <si>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</si>
  <si>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</si>
  <si>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</si>
  <si>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</si>
  <si>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</si>
  <si>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</si>
  <si>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</si>
  <si>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</si>
  <si>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</si>
  <si>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</si>
  <si>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</si>
  <si>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</si>
  <si>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</si>
  <si>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</si>
  <si>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</si>
  <si>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</si>
  <si>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</si>
  <si>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</si>
  <si>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</si>
  <si>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</si>
  <si>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</si>
  <si>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</si>
  <si>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</si>
  <si>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</si>
  <si>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</si>
  <si>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</si>
  <si>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</si>
  <si>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</si>
  <si>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</si>
  <si>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</si>
  <si>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</si>
  <si>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</si>
  <si>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</si>
  <si>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</si>
  <si>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</si>
  <si>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</si>
  <si>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</si>
  <si>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</si>
  <si>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</si>
  <si>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</si>
  <si>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</si>
  <si>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</si>
  <si>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</si>
  <si>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</si>
  <si>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</si>
  <si>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</si>
  <si>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</si>
  <si>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</si>
  <si>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</si>
  <si>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</si>
  <si>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</si>
  <si>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</si>
  <si>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</si>
  <si>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</si>
  <si>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</si>
  <si>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</si>
  <si>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</si>
  <si>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</si>
  <si>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</si>
  <si>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</si>
  <si>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</si>
  <si>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</si>
  <si>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</si>
  <si>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</si>
  <si>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</si>
  <si>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</si>
  <si>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</si>
  <si>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</si>
  <si>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</si>
  <si>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</si>
  <si>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</si>
  <si>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</si>
  <si>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</si>
  <si>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</si>
  <si>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</si>
  <si>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</si>
  <si>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</si>
  <si>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</si>
  <si>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</si>
  <si>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</si>
  <si>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</si>
  <si>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</si>
  <si>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</si>
  <si>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</si>
  <si>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</si>
  <si>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</si>
  <si>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</si>
  <si>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</si>
  <si>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</si>
  <si>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</si>
  <si>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</si>
  <si>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</si>
  <si>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</si>
  <si>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</si>
  <si>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</si>
  <si>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</si>
  <si>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</si>
  <si>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</si>
  <si>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</si>
  <si>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</si>
  <si>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</si>
  <si>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</si>
  <si>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</si>
  <si>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</si>
  <si>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</si>
  <si>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</si>
  <si>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</si>
  <si>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</si>
  <si>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</si>
  <si>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</si>
  <si>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</si>
  <si>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</si>
  <si>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</si>
  <si>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</si>
  <si>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</si>
  <si>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</si>
  <si>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</si>
  <si>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</si>
  <si>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</si>
  <si>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</si>
  <si>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</si>
  <si>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</si>
  <si>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</si>
  <si>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</si>
  <si>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</si>
  <si>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</si>
  <si>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</si>
  <si>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</si>
  <si>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</si>
  <si>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</si>
  <si>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</si>
  <si>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</si>
  <si>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</si>
  <si>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</si>
  <si>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</si>
  <si>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</si>
  <si>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</si>
  <si>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</si>
  <si>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</si>
  <si>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</si>
  <si>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</si>
  <si>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</si>
  <si>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</si>
  <si>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</si>
  <si>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</si>
  <si>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</si>
  <si>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</si>
  <si>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</si>
  <si>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</si>
  <si>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</si>
  <si>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</si>
  <si>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</si>
  <si>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</si>
  <si>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</si>
  <si>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</si>
  <si>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</si>
  <si>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</si>
  <si>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</si>
  <si>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</si>
  <si>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</si>
  <si>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</si>
  <si>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</si>
  <si>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</si>
  <si>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</si>
  <si>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</si>
  <si>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</si>
  <si>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</si>
  <si>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</si>
  <si>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</si>
  <si>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</si>
  <si>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</si>
  <si>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</si>
  <si>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</si>
  <si>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</si>
  <si>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</si>
  <si>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</si>
  <si>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</si>
  <si>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</si>
  <si>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</si>
  <si>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</si>
  <si>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</si>
  <si>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</si>
  <si>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</si>
  <si>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</si>
  <si>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</si>
  <si>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</si>
  <si>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</si>
  <si>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</si>
  <si>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</si>
  <si>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</si>
  <si>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</si>
  <si>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</si>
  <si>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</si>
  <si>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</si>
  <si>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</si>
  <si>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</si>
  <si>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</si>
  <si>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</si>
  <si>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</si>
  <si>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</si>
  <si>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</si>
  <si>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</si>
  <si>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</si>
  <si>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</si>
  <si>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</si>
  <si>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</si>
  <si>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</si>
  <si>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</si>
  <si>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</si>
  <si>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</si>
  <si>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</si>
  <si>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</si>
  <si>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</si>
  <si>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</si>
  <si>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</si>
  <si>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</si>
  <si>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</si>
  <si>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</si>
  <si>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</si>
  <si>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</si>
  <si>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</si>
  <si>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</si>
  <si>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</si>
  <si>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</si>
  <si>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</si>
  <si>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</si>
  <si>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</si>
  <si>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</si>
  <si>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</si>
  <si>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</si>
  <si>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</si>
  <si>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</si>
  <si>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</si>
  <si>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</si>
  <si>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</si>
  <si>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</si>
  <si>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</si>
  <si>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</si>
  <si>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</si>
  <si>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</si>
  <si>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</si>
  <si>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</si>
  <si>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</si>
  <si>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</si>
  <si>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</si>
  <si>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</si>
  <si>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</si>
  <si>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</si>
  <si>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</si>
  <si>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</si>
  <si>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</si>
  <si>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</si>
  <si>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</si>
  <si>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</si>
  <si>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</si>
  <si>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</si>
  <si>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</si>
  <si>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</si>
  <si>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</si>
  <si>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</si>
  <si>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</si>
  <si>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</si>
  <si>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</si>
  <si>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</si>
  <si>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</si>
  <si>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</si>
  <si>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</si>
  <si>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</si>
  <si>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</si>
  <si>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</si>
  <si>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</si>
  <si>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</si>
  <si>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</si>
  <si>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</si>
  <si>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</si>
  <si>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</si>
  <si>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</si>
  <si>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</si>
  <si>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</si>
  <si>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</si>
  <si>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</si>
  <si>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</si>
  <si>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</si>
  <si>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</si>
  <si>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</si>
  <si>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</si>
  <si>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</si>
  <si>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</si>
  <si>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</si>
  <si>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</si>
  <si>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</si>
  <si>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</si>
  <si>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</si>
  <si>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</si>
  <si>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</si>
  <si>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</si>
  <si>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</si>
  <si>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</si>
  <si>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</si>
  <si>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</si>
  <si>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</si>
  <si>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</si>
  <si>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</si>
  <si>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</si>
  <si>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</si>
  <si>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</si>
  <si>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</si>
  <si>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</si>
  <si>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</si>
  <si>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</si>
  <si>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</si>
  <si>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</si>
  <si>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</si>
  <si>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</si>
  <si>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</si>
  <si>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</si>
  <si>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</si>
  <si>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</si>
  <si>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</si>
  <si>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</si>
  <si>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</si>
  <si>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</si>
  <si>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</si>
  <si>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</si>
  <si>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</si>
  <si>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</si>
  <si>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</si>
  <si>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</si>
  <si>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</si>
  <si>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</si>
  <si>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</si>
  <si>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</si>
  <si>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</si>
  <si>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</si>
  <si>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</si>
  <si>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</si>
  <si>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</si>
  <si>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</si>
  <si>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</si>
  <si>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</si>
  <si>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</si>
  <si>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</si>
  <si>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</si>
  <si>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</si>
  <si>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</si>
  <si>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</si>
  <si>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</si>
  <si>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</si>
  <si>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</si>
  <si>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</si>
  <si>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</si>
  <si>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</si>
  <si>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</si>
  <si>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</si>
  <si>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</si>
  <si>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</si>
  <si>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</si>
  <si>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</si>
  <si>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</si>
  <si>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</si>
  <si>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</si>
  <si>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</si>
  <si>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</si>
  <si>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</si>
  <si>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</si>
  <si>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</si>
  <si>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</si>
  <si>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</si>
  <si>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</si>
  <si>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</si>
  <si>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</si>
  <si>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</si>
  <si>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</si>
  <si>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</si>
  <si>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</si>
  <si>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</si>
  <si>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</si>
  <si>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</si>
  <si>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</si>
  <si>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</si>
  <si>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</si>
  <si>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</si>
  <si>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</si>
  <si>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</si>
  <si>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</si>
  <si>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</si>
  <si>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</si>
  <si>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</si>
  <si>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</si>
  <si>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</si>
  <si>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</si>
  <si>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</si>
  <si>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</si>
  <si>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</si>
  <si>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</si>
  <si>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</si>
  <si>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</si>
  <si>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</si>
  <si>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</si>
  <si>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</si>
  <si>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</si>
  <si>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</si>
  <si>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</si>
  <si>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</si>
  <si>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</si>
  <si>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</si>
  <si>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</si>
  <si>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</si>
  <si>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</si>
  <si>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</si>
  <si>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</si>
  <si>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</si>
  <si>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</si>
  <si>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</si>
  <si>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</si>
  <si>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</si>
  <si>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</si>
  <si>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</si>
  <si>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</si>
  <si>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</si>
  <si>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</si>
  <si>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</si>
  <si>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</si>
  <si>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</si>
  <si>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</si>
  <si>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</si>
  <si>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</si>
  <si>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</si>
  <si>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</si>
  <si>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</si>
  <si>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</si>
  <si>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</si>
  <si>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</si>
  <si>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</si>
  <si>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</si>
  <si>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</si>
  <si>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</si>
  <si>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</si>
  <si>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</si>
  <si>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</si>
  <si>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</si>
  <si>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</si>
  <si>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</si>
  <si>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</si>
  <si>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</si>
  <si>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</si>
  <si>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</si>
  <si>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</si>
  <si>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</si>
  <si>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</si>
  <si>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</si>
  <si>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</si>
  <si>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</si>
  <si>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</si>
  <si>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</si>
  <si>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</si>
  <si>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</si>
  <si>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</si>
  <si>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</si>
  <si>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</si>
  <si>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</si>
  <si>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</si>
  <si>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</si>
  <si>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</si>
  <si>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</si>
  <si>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</si>
  <si>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</si>
  <si>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</si>
  <si>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</si>
  <si>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</si>
  <si>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</si>
  <si>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</si>
  <si>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</si>
  <si>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</si>
  <si>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</si>
  <si>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</si>
  <si>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</si>
  <si>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</si>
  <si>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</si>
  <si>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</si>
  <si>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</si>
  <si>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</si>
  <si>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</si>
  <si>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</si>
  <si>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</si>
  <si>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</si>
  <si>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</si>
  <si>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</si>
  <si>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</si>
  <si>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</si>
  <si>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</si>
  <si>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</si>
  <si>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</si>
  <si>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</si>
  <si>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</si>
  <si>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</si>
  <si>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</si>
  <si>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</si>
  <si>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</si>
  <si>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</si>
  <si>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</si>
  <si>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</si>
  <si>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</si>
  <si>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</si>
  <si>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</si>
  <si>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</si>
  <si>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</si>
  <si>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</si>
  <si>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</si>
  <si>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</si>
  <si>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</si>
  <si>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</si>
  <si>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</si>
  <si>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</si>
  <si>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</si>
  <si>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</si>
  <si>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</si>
  <si>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</si>
  <si>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</si>
  <si>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</si>
  <si>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</si>
  <si>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</si>
  <si>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</si>
  <si>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</si>
  <si>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</si>
  <si>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</si>
  <si>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</si>
  <si>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</si>
  <si>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</si>
  <si>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</si>
  <si>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</si>
  <si>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</si>
  <si>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</si>
  <si>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</si>
  <si>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</si>
  <si>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</si>
  <si>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</si>
  <si>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</si>
  <si>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</si>
  <si>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</si>
  <si>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</si>
  <si>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</si>
  <si>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</si>
  <si>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</si>
  <si>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</si>
  <si>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</si>
  <si>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</si>
  <si>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</si>
  <si>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</si>
  <si>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</si>
  <si>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</si>
  <si>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</si>
  <si>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</si>
  <si>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</si>
  <si>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</si>
  <si>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</si>
  <si>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</si>
  <si>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</si>
  <si>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</si>
  <si>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</si>
  <si>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</si>
  <si>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</si>
  <si>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</si>
  <si>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</si>
  <si>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</si>
  <si>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</si>
  <si>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</si>
  <si>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</si>
  <si>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</si>
  <si>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</si>
  <si>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</si>
  <si>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</si>
  <si>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</si>
  <si>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</si>
  <si>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</si>
  <si>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</si>
  <si>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</si>
  <si>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</si>
  <si>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</si>
  <si>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</si>
  <si>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</si>
  <si>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</si>
  <si>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</si>
  <si>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</si>
  <si>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</si>
  <si>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</si>
  <si>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</si>
  <si>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</si>
  <si>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</si>
  <si>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</si>
  <si>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</si>
  <si>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</si>
  <si>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</si>
  <si>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</si>
  <si>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</si>
  <si>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</si>
  <si>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</si>
  <si>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</si>
  <si>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</si>
  <si>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</si>
  <si>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</si>
  <si>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</si>
  <si>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</si>
  <si>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</si>
  <si>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</si>
  <si>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</si>
  <si>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</si>
  <si>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</si>
  <si>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</si>
  <si>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</si>
  <si>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</si>
  <si>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</si>
  <si>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</si>
  <si>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</si>
  <si>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</si>
  <si>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</si>
  <si>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</si>
  <si>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</si>
  <si>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</si>
  <si>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</si>
  <si>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</si>
  <si>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</si>
  <si>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</si>
  <si>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</si>
  <si>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</si>
  <si>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</si>
  <si>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</si>
  <si>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</si>
  <si>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</si>
  <si>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</si>
  <si>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</si>
  <si>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</si>
  <si>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</si>
  <si>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</si>
  <si>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</si>
  <si>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</si>
  <si>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</si>
  <si>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</si>
  <si>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</si>
  <si>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</si>
  <si>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</si>
  <si>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</si>
  <si>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</si>
  <si>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</si>
  <si>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</si>
  <si>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</si>
  <si>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</si>
  <si>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</si>
  <si>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</si>
  <si>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</si>
  <si>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</si>
  <si>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</si>
  <si>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</si>
  <si>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</si>
  <si>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</si>
  <si>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</si>
  <si>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</si>
  <si>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</si>
  <si>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</si>
  <si>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</si>
  <si>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</si>
  <si>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</si>
  <si>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</si>
  <si>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</si>
  <si>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</si>
  <si>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</si>
  <si>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</si>
  <si>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</si>
  <si>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</si>
  <si>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</si>
  <si>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</si>
  <si>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</si>
  <si>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</si>
  <si>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</si>
  <si>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</si>
  <si>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</si>
  <si>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</si>
  <si>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</si>
  <si>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</si>
  <si>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</si>
  <si>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</si>
  <si>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</si>
  <si>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</si>
  <si>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</si>
  <si>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</si>
  <si>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</si>
  <si>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</si>
  <si>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</si>
  <si>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</si>
  <si>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</si>
  <si>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</si>
  <si>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</si>
  <si>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</si>
  <si>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</si>
  <si>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</si>
  <si>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</si>
  <si>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</si>
  <si>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</si>
  <si>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</si>
  <si>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</si>
  <si>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</si>
  <si>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</si>
  <si>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</si>
  <si>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</si>
  <si>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</si>
  <si>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</si>
  <si>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</si>
  <si>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</si>
  <si>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</si>
  <si>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</si>
  <si>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</si>
  <si>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</si>
  <si>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</si>
  <si>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</si>
  <si>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</si>
  <si>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</si>
  <si>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</si>
  <si>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</si>
  <si>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</si>
  <si>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</si>
  <si>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</si>
  <si>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</si>
  <si>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</si>
  <si>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</si>
  <si>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</si>
  <si>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</si>
  <si>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</si>
  <si>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</si>
  <si>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</si>
  <si>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</si>
  <si>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</si>
  <si>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</si>
  <si>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</si>
  <si>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</si>
  <si>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</si>
  <si>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</si>
  <si>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</si>
  <si>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</si>
  <si>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</si>
  <si>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</si>
  <si>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</si>
  <si>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</si>
  <si>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</si>
  <si>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</si>
  <si>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</si>
  <si>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</si>
  <si>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</si>
  <si>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</si>
  <si>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</si>
  <si>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</si>
  <si>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</si>
  <si>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</si>
  <si>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</si>
  <si>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</si>
  <si>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</si>
  <si>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</si>
  <si>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</si>
  <si>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</si>
  <si>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</si>
  <si>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</si>
  <si>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</si>
  <si>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</si>
  <si>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</si>
  <si>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</si>
  <si>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</si>
  <si>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</si>
  <si>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</si>
  <si>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</si>
  <si>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</si>
  <si>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</si>
  <si>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</si>
  <si>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</si>
  <si>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</si>
  <si>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</si>
  <si>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</si>
  <si>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</si>
  <si>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</si>
  <si>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</si>
  <si>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</si>
  <si>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</si>
  <si>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</si>
  <si>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</si>
  <si>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</si>
  <si>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</si>
  <si>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</si>
  <si>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</si>
  <si>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</si>
  <si>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</si>
  <si>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</si>
  <si>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</si>
  <si>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</si>
  <si>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</si>
  <si>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</si>
  <si>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</si>
  <si>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</si>
  <si>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</si>
  <si>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</si>
  <si>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</si>
  <si>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</si>
  <si>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</si>
  <si>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</si>
  <si>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</si>
  <si>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</si>
  <si>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</si>
  <si>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</si>
  <si>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</si>
  <si>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</si>
  <si>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</si>
  <si>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</si>
  <si>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</si>
  <si>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</si>
  <si>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</si>
  <si>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</si>
  <si>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</si>
  <si>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</si>
  <si>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</si>
  <si>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</si>
  <si>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</si>
  <si>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</si>
  <si>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</si>
  <si>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</si>
  <si>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</si>
  <si>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</si>
  <si>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</si>
  <si>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</si>
  <si>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</si>
  <si>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</si>
  <si>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</si>
  <si>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</si>
  <si>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</si>
  <si>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</si>
  <si>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</si>
  <si>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</si>
  <si>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</si>
  <si>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</si>
  <si>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</si>
  <si>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</si>
  <si>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</si>
  <si>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</si>
  <si>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</si>
  <si>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</si>
  <si>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</si>
  <si>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</si>
  <si>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</si>
  <si>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</si>
  <si>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</si>
  <si>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</si>
  <si>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</si>
  <si>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</si>
  <si>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</si>
  <si>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</si>
  <si>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</si>
  <si>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</si>
  <si>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</si>
  <si>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</si>
  <si>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</si>
  <si>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</si>
  <si>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</si>
  <si>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</si>
  <si>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</si>
  <si>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</si>
  <si>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</si>
  <si>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</si>
  <si>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</si>
  <si>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</si>
  <si>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</si>
  <si>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</si>
  <si>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</si>
  <si>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</si>
  <si>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</si>
  <si>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</si>
  <si>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</si>
  <si>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</si>
  <si>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</si>
  <si>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</si>
  <si>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</si>
  <si>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</si>
  <si>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</si>
  <si>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</si>
  <si>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</si>
  <si>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</si>
  <si>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</si>
  <si>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</si>
  <si>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</si>
  <si>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</si>
  <si>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</si>
  <si>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</si>
  <si>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</si>
  <si>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</si>
  <si>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</si>
  <si>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</si>
  <si>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</si>
  <si>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</si>
  <si>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</si>
  <si>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</si>
  <si>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</si>
  <si>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</si>
  <si>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</si>
  <si>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</si>
  <si>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</si>
  <si>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</si>
  <si>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</si>
  <si>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</si>
  <si>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</si>
  <si>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</si>
  <si>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</si>
  <si>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</si>
  <si>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</si>
  <si>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</si>
  <si>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</si>
  <si>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</si>
  <si>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</si>
  <si>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</si>
  <si>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</si>
  <si>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</si>
  <si>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</si>
  <si>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</si>
  <si>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</si>
  <si>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</si>
  <si>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</si>
  <si>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</si>
  <si>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</si>
  <si>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</si>
  <si>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</si>
  <si>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</si>
  <si>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</si>
  <si>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</si>
  <si>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</si>
  <si>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</si>
  <si>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</si>
  <si>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</si>
  <si>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</si>
  <si>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</si>
  <si>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</si>
  <si>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</si>
  <si>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</si>
  <si>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</si>
  <si>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</si>
  <si>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</si>
  <si>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</si>
  <si>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</si>
  <si>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</si>
  <si>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</si>
  <si>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</si>
  <si>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</si>
  <si>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</si>
  <si>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</si>
  <si>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</si>
  <si>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</si>
  <si>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</si>
  <si>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</si>
  <si>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</si>
  <si>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</si>
  <si>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</si>
  <si>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</si>
  <si>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</si>
  <si>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</si>
  <si>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</si>
  <si>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</si>
  <si>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</si>
  <si>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</si>
  <si>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</si>
  <si>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</si>
  <si>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</si>
  <si>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</si>
  <si>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</si>
  <si>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</si>
  <si>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</si>
  <si>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</si>
  <si>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</si>
  <si>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</si>
  <si>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</si>
  <si>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</si>
  <si>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</si>
  <si>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</si>
  <si>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</si>
  <si>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</si>
  <si>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</si>
  <si>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</si>
  <si>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</si>
  <si>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</si>
  <si>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</si>
  <si>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</si>
  <si>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</si>
  <si>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</si>
  <si>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</si>
  <si>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</si>
  <si>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</si>
  <si>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</si>
  <si>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</si>
  <si>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</si>
  <si>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</si>
  <si>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</si>
  <si>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</si>
  <si>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</si>
  <si>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</si>
  <si>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</si>
  <si>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</si>
  <si>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</si>
  <si>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</si>
  <si>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</si>
  <si>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</si>
  <si>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</si>
  <si>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</si>
  <si>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</si>
  <si>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</si>
  <si>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</si>
  <si>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</si>
  <si>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</si>
  <si>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</si>
  <si>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</si>
  <si>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</si>
  <si>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</si>
  <si>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</si>
  <si>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</si>
  <si>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</si>
  <si>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</si>
  <si>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</si>
  <si>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</si>
  <si>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</si>
  <si>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</si>
  <si>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</si>
  <si>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</si>
  <si>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</si>
  <si>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</si>
  <si>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</si>
  <si>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</si>
  <si>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</si>
  <si>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</si>
  <si>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</si>
  <si>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</si>
  <si>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</si>
  <si>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</si>
  <si>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</si>
  <si>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</si>
  <si>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</si>
  <si>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</si>
  <si>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</si>
  <si>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</si>
  <si>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</si>
  <si>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</si>
  <si>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</si>
  <si>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</si>
  <si>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</si>
  <si>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</si>
  <si>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</si>
  <si>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</si>
  <si>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</si>
  <si>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</si>
  <si>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</si>
  <si>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</si>
  <si>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</si>
  <si>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</si>
  <si>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</si>
  <si>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</si>
  <si>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</si>
  <si>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</si>
  <si>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</si>
  <si>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</si>
  <si>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</si>
  <si>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</si>
  <si>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</si>
  <si>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</si>
  <si>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</si>
  <si>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</si>
  <si>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</si>
  <si>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</si>
  <si>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</si>
  <si>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</si>
  <si>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</si>
  <si>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</si>
  <si>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</si>
  <si>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</si>
  <si>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</si>
  <si>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</si>
  <si>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</si>
  <si>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</si>
  <si>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</si>
  <si>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</si>
  <si>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</si>
  <si>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</si>
  <si>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</si>
  <si>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</si>
  <si>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</si>
  <si>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</si>
  <si>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</si>
  <si>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</si>
  <si>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</si>
  <si>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</si>
  <si>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</si>
  <si>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</si>
  <si>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</si>
  <si>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</si>
  <si>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</si>
  <si>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</si>
  <si>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</si>
  <si>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</si>
  <si>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</si>
  <si>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</si>
  <si>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</si>
  <si>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</si>
  <si>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</si>
  <si>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</si>
  <si>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</si>
  <si>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</si>
  <si>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</si>
  <si>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</si>
  <si>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</si>
  <si>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</si>
  <si>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</si>
  <si>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</si>
  <si>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</si>
  <si>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</si>
  <si>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</si>
  <si>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</si>
  <si>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</si>
  <si>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</si>
  <si>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</si>
  <si>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</si>
  <si>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</si>
  <si>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</si>
  <si>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</si>
  <si>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</si>
  <si>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</si>
  <si>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</si>
  <si>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</si>
  <si>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</si>
  <si>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</si>
  <si>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</si>
  <si>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</si>
  <si>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</si>
  <si>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</si>
  <si>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</si>
  <si>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</si>
  <si>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</si>
  <si>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</si>
  <si>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</si>
  <si>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</si>
  <si>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</si>
  <si>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</si>
  <si>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</si>
  <si>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</si>
  <si>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</si>
  <si>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</si>
  <si>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</si>
  <si>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</si>
  <si>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</si>
  <si>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</si>
  <si>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</si>
  <si>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</si>
  <si>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</si>
  <si>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</si>
  <si>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</si>
  <si>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</si>
  <si>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</si>
  <si>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</si>
  <si>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</si>
  <si>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</si>
  <si>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</si>
  <si>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</si>
  <si>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</si>
  <si>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</si>
  <si>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</si>
  <si>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</si>
  <si>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</si>
  <si>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</si>
  <si>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</si>
  <si>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</si>
  <si>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</si>
  <si>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</si>
  <si>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</si>
  <si>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</si>
  <si>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</si>
  <si>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</si>
  <si>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</si>
  <si>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</si>
  <si>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</si>
  <si>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</si>
  <si>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</si>
  <si>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</si>
  <si>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</si>
  <si>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</si>
  <si>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</si>
  <si>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</si>
  <si>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</si>
  <si>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</si>
  <si>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</si>
  <si>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</si>
  <si>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</si>
  <si>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</si>
  <si>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</si>
  <si>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</si>
  <si>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</si>
  <si>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</si>
  <si>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</si>
  <si>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</si>
  <si>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</si>
  <si>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</si>
  <si>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</si>
  <si>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</si>
  <si>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</si>
  <si>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</si>
  <si>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</si>
  <si>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</si>
  <si>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</si>
  <si>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</si>
  <si>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</si>
  <si>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</si>
  <si>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</si>
  <si>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</si>
  <si>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</si>
  <si>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</si>
  <si>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</si>
  <si>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</si>
  <si>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</si>
  <si>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</si>
  <si>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</si>
  <si>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</si>
  <si>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</si>
  <si>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</si>
  <si>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</si>
  <si>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</si>
  <si>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</si>
  <si>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</si>
  <si>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</si>
  <si>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</si>
  <si>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</si>
  <si>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</si>
  <si>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</si>
  <si>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</si>
  <si>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</si>
  <si>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</si>
  <si>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</si>
  <si>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</si>
  <si>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</si>
  <si>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</si>
  <si>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</si>
  <si>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</si>
  <si>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</si>
  <si>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</si>
  <si>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</si>
  <si>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</si>
  <si>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</si>
  <si>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</si>
  <si>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</si>
  <si>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</si>
  <si>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</si>
  <si>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</si>
  <si>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</si>
  <si>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</si>
  <si>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</si>
  <si>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</si>
  <si>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</si>
  <si>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</si>
  <si>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</si>
  <si>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</si>
  <si>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</si>
  <si>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</si>
  <si>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</si>
  <si>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</si>
  <si>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</si>
  <si>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</si>
  <si>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</si>
  <si>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</si>
  <si>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</si>
  <si>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</si>
  <si>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</si>
  <si>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</si>
  <si>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</si>
  <si>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</si>
  <si>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</si>
  <si>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</si>
  <si>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</si>
  <si>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</si>
  <si>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</si>
  <si>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</si>
  <si>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</si>
  <si>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</si>
  <si>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</si>
  <si>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</si>
  <si>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</si>
  <si>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</si>
  <si>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</si>
  <si>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</si>
  <si>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</si>
  <si>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</si>
  <si>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</si>
  <si>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</si>
  <si>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</si>
  <si>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</si>
  <si>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</si>
  <si>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</si>
  <si>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</si>
  <si>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</si>
  <si>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</si>
  <si>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</si>
  <si>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</si>
  <si>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</si>
  <si>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</si>
  <si>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</si>
  <si>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</si>
  <si>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</si>
  <si>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</si>
  <si>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</si>
  <si>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</si>
  <si>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</si>
  <si>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</si>
  <si>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</si>
  <si>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</si>
  <si>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</si>
  <si>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</si>
  <si>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</si>
  <si>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</si>
  <si>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</si>
  <si>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</si>
  <si>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</si>
  <si>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</si>
  <si>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</si>
  <si>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</si>
  <si>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</si>
  <si>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</si>
  <si>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</si>
  <si>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</si>
  <si>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</si>
  <si>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</si>
  <si>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</si>
  <si>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</si>
  <si>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</si>
  <si>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</si>
  <si>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</si>
  <si>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</si>
  <si>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</si>
  <si>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</si>
  <si>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</si>
  <si>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</si>
  <si>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</si>
  <si>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</si>
  <si>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</si>
  <si>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</si>
  <si>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</si>
  <si>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</si>
  <si>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</si>
  <si>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</si>
  <si>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</si>
  <si>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</si>
  <si>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</si>
  <si>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</si>
  <si>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</si>
  <si>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</si>
  <si>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</si>
  <si>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</si>
  <si>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</si>
  <si>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</si>
  <si>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</si>
  <si>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</si>
  <si>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</si>
  <si>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</si>
  <si>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</si>
  <si>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</si>
  <si>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</si>
  <si>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</si>
  <si>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</si>
  <si>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</si>
  <si>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</si>
  <si>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</si>
  <si>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</si>
  <si>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</si>
  <si>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</si>
  <si>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</si>
  <si>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</si>
  <si>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</si>
  <si>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</si>
  <si>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</si>
  <si>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</si>
  <si>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</si>
  <si>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</si>
  <si>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</si>
  <si>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</si>
  <si>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</si>
  <si>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</si>
  <si>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</si>
  <si>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</si>
  <si>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</si>
  <si>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</si>
  <si>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</si>
  <si>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</si>
  <si>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</si>
  <si>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</si>
  <si>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</si>
  <si>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</si>
  <si>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</si>
  <si>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</si>
  <si>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</si>
  <si>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</si>
  <si>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</si>
  <si>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</si>
  <si>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</si>
  <si>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</si>
  <si>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</si>
  <si>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</si>
  <si>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</si>
  <si>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</si>
  <si>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</si>
  <si>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</si>
  <si>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</si>
  <si>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</si>
  <si>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</si>
  <si>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</si>
  <si>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</si>
  <si>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</si>
  <si>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</si>
  <si>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</si>
  <si>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</si>
  <si>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</si>
  <si>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</si>
  <si>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</si>
  <si>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</si>
  <si>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</si>
  <si>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</si>
  <si>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</si>
  <si>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</si>
  <si>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</si>
  <si>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</si>
  <si>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</si>
  <si>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</si>
  <si>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</si>
  <si>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</si>
  <si>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</si>
  <si>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</si>
  <si>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</si>
  <si>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</si>
  <si>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</si>
  <si>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</si>
  <si>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</si>
  <si>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</si>
  <si>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</si>
  <si>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</si>
  <si>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</si>
  <si>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</si>
  <si>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</si>
  <si>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</si>
  <si>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</si>
  <si>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</si>
  <si>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</si>
  <si>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</si>
  <si>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</si>
  <si>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</si>
  <si>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</si>
  <si>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</si>
  <si>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</si>
  <si>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</si>
  <si>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</si>
  <si>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</si>
  <si>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</si>
  <si>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</si>
  <si>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</si>
  <si>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</si>
  <si>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</si>
  <si>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</si>
  <si>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</si>
  <si>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</si>
  <si>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</si>
  <si>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</si>
  <si>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</si>
  <si>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</si>
  <si>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</si>
  <si>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</si>
  <si>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</si>
  <si>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</si>
  <si>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</si>
  <si>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</si>
  <si>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</si>
  <si>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</si>
  <si>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</si>
  <si>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</si>
  <si>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</si>
  <si>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</si>
  <si>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</si>
  <si>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</si>
  <si>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</si>
  <si>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</si>
  <si>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</si>
  <si>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</si>
  <si>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</si>
  <si>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</si>
  <si>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</si>
  <si>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</si>
  <si>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</si>
  <si>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</si>
  <si>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</si>
  <si>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</si>
  <si>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</si>
  <si>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</si>
  <si>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</si>
  <si>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</si>
  <si>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</si>
  <si>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</si>
  <si>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</si>
  <si>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</si>
  <si>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</si>
  <si>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</si>
  <si>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</si>
  <si>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</si>
  <si>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</si>
  <si>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</si>
  <si>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</si>
  <si>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</si>
  <si>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</si>
  <si>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</si>
  <si>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</si>
  <si>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</si>
  <si>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</si>
  <si>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</si>
  <si>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</si>
  <si>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</si>
  <si>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</si>
  <si>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</si>
  <si>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</si>
  <si>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</si>
  <si>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</si>
  <si>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</si>
  <si>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</si>
  <si>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</si>
  <si>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</si>
  <si>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</si>
  <si>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</si>
  <si>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</si>
  <si>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</si>
  <si>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</si>
  <si>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</si>
  <si>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</si>
  <si>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</si>
  <si>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</si>
  <si>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</si>
  <si>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</si>
  <si>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</si>
  <si>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</si>
  <si>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</si>
  <si>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</si>
  <si>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</si>
  <si>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</si>
  <si>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</si>
  <si>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</si>
  <si>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</si>
  <si>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</si>
  <si>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</si>
  <si>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</si>
  <si>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</si>
  <si>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</si>
  <si>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</si>
  <si>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</si>
  <si>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</si>
  <si>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</si>
  <si>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</si>
  <si>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</si>
  <si>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</si>
  <si>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</si>
  <si>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</si>
  <si>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</si>
  <si>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</si>
  <si>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</si>
  <si>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</si>
  <si>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</si>
  <si>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</si>
  <si>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</si>
  <si>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</si>
  <si>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</si>
  <si>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</si>
  <si>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</si>
  <si>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</si>
  <si>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</si>
  <si>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</si>
  <si>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</si>
  <si>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</si>
  <si>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</si>
  <si>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</si>
  <si>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</si>
  <si>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</si>
  <si>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</si>
  <si>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</si>
  <si>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</si>
  <si>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</si>
  <si>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</si>
  <si>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</si>
  <si>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</si>
  <si>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</si>
  <si>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</si>
  <si>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</si>
  <si>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</si>
  <si>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</si>
  <si>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</si>
  <si>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</si>
  <si>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</si>
  <si>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</si>
  <si>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</si>
  <si>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</si>
  <si>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</si>
  <si>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</si>
  <si>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</si>
  <si>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</si>
  <si>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</si>
  <si>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</si>
  <si>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</si>
  <si>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</si>
  <si>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</si>
  <si>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</si>
  <si>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</si>
  <si>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</si>
  <si>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</si>
  <si>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</si>
  <si>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</si>
  <si>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</si>
  <si>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</si>
  <si>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</si>
  <si>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</si>
  <si>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</si>
  <si>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</si>
  <si>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</si>
  <si>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</si>
  <si>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</si>
  <si>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</si>
  <si>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</si>
  <si>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</si>
  <si>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</si>
  <si>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</si>
  <si>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</si>
  <si>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</si>
  <si>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</si>
  <si>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</si>
  <si>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</si>
  <si>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</si>
  <si>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</si>
  <si>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</si>
  <si>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</si>
  <si>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</si>
  <si>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</si>
  <si>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</si>
  <si>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</si>
  <si>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</si>
  <si>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</si>
  <si>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</si>
  <si>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</si>
  <si>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</si>
  <si>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</si>
  <si>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</si>
  <si>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</si>
  <si>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</si>
  <si>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</si>
  <si>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</si>
  <si>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</si>
  <si>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</si>
  <si>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</si>
  <si>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</si>
  <si>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</si>
  <si>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</si>
  <si>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</si>
  <si>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</si>
  <si>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</si>
  <si>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</si>
  <si>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</si>
  <si>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</si>
  <si>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</si>
  <si>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</si>
  <si>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</si>
  <si>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</si>
  <si>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</si>
  <si>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</si>
  <si>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</si>
  <si>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</si>
  <si>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</si>
  <si>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</si>
  <si>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</si>
  <si>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</si>
  <si>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</si>
  <si>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</si>
  <si>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</si>
  <si>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</si>
  <si>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</si>
  <si>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</si>
  <si>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</si>
  <si>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</si>
  <si>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</si>
  <si>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</si>
  <si>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</si>
  <si>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</si>
  <si>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</si>
  <si>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</si>
  <si>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</si>
  <si>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</si>
  <si>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</si>
  <si>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</si>
  <si>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</si>
  <si>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</si>
  <si>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</si>
  <si>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</si>
  <si>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</si>
  <si>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</si>
  <si>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</si>
  <si>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</si>
  <si>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</si>
  <si>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</si>
  <si>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</si>
  <si>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</si>
  <si>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</si>
  <si>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</si>
  <si>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</si>
  <si>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</si>
  <si>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</si>
  <si>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</si>
  <si>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</si>
  <si>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</si>
  <si>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</si>
  <si>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</si>
  <si>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</si>
  <si>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</si>
  <si>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</si>
  <si>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</si>
  <si>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</si>
  <si>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</si>
  <si>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</si>
  <si>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</si>
  <si>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</si>
  <si>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</si>
  <si>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</si>
  <si>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</si>
  <si>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</si>
  <si>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</si>
  <si>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</si>
  <si>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</si>
  <si>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</si>
  <si>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</si>
  <si>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</si>
  <si>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</si>
  <si>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</si>
  <si>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</si>
  <si>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</si>
  <si>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</si>
  <si>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</si>
  <si>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</si>
  <si>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</si>
  <si>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</si>
  <si>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</si>
  <si>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</si>
  <si>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</si>
  <si>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</si>
  <si>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</si>
  <si>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</si>
  <si>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</si>
  <si>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</si>
  <si>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</si>
  <si>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</si>
  <si>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</si>
  <si>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</si>
  <si>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</si>
  <si>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</si>
  <si>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</si>
  <si>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</si>
  <si>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</si>
  <si>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</si>
  <si>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</si>
  <si>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</si>
  <si>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</si>
  <si>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</si>
  <si>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</si>
  <si>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</si>
  <si>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</si>
  <si>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</si>
  <si>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</si>
  <si>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</si>
  <si>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</si>
  <si>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</si>
  <si>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</si>
  <si>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</si>
  <si>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</si>
  <si>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</si>
  <si>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</si>
  <si>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</si>
  <si>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</si>
  <si>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</si>
  <si>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</si>
  <si>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</si>
  <si>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</si>
  <si>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</si>
  <si>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</si>
  <si>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</si>
  <si>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</si>
  <si>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</si>
  <si>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</si>
  <si>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</si>
  <si>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</si>
  <si>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</si>
  <si>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</si>
  <si>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</si>
  <si>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</si>
  <si>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</si>
  <si>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</si>
  <si>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</si>
  <si>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</si>
  <si>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</si>
  <si>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</si>
  <si>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</si>
  <si>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</si>
  <si>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</si>
  <si>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</si>
  <si>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</si>
  <si>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</si>
  <si>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</si>
  <si>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</si>
  <si>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</si>
  <si>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</si>
  <si>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</si>
  <si>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</si>
  <si>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</si>
  <si>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</si>
  <si>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</si>
  <si>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</si>
  <si>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</si>
  <si>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</si>
  <si>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</si>
  <si>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</si>
  <si>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</si>
  <si>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</si>
  <si>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</si>
  <si>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</si>
  <si>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</si>
  <si>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</si>
  <si>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</si>
  <si>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</si>
  <si>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</si>
  <si>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</si>
  <si>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</si>
  <si>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</si>
  <si>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</si>
  <si>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</si>
  <si>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</si>
  <si>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</si>
  <si>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</si>
  <si>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</si>
  <si>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</si>
  <si>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</si>
  <si>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</si>
  <si>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</si>
  <si>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</si>
  <si>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</si>
  <si>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</si>
  <si>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</si>
  <si>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</si>
  <si>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</si>
  <si>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</si>
  <si>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</si>
  <si>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</si>
  <si>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</si>
  <si>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</si>
  <si>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</si>
  <si>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</si>
  <si>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</si>
  <si>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</si>
  <si>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</si>
  <si>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</si>
  <si>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</si>
  <si>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</si>
  <si>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</si>
  <si>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</si>
  <si>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</si>
  <si>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</si>
  <si>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</si>
  <si>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</si>
  <si>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</si>
  <si>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</si>
  <si>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</si>
  <si>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</si>
  <si>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</si>
  <si>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</si>
  <si>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</si>
  <si>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</si>
  <si>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</si>
  <si>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</si>
  <si>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</si>
  <si>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</si>
  <si>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</si>
  <si>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</si>
  <si>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</si>
  <si>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</si>
  <si>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</si>
  <si>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</si>
  <si>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</si>
  <si>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</si>
  <si>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</si>
  <si>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</si>
  <si>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</si>
  <si>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</si>
  <si>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</si>
  <si>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</si>
  <si>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</si>
  <si>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</si>
  <si>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</si>
  <si>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</si>
  <si>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</si>
  <si>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</si>
  <si>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</si>
  <si>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</si>
  <si>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</si>
  <si>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</si>
  <si>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</si>
  <si>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</si>
  <si>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</si>
  <si>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</si>
  <si>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</si>
  <si>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</si>
  <si>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</si>
  <si>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</si>
  <si>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</si>
  <si>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</si>
  <si>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</si>
  <si>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</si>
  <si>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</si>
  <si>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</si>
  <si>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</si>
  <si>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</si>
  <si>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</si>
  <si>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</si>
  <si>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</si>
  <si>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</si>
  <si>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</si>
  <si>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</si>
  <si>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</si>
  <si>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</si>
  <si>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</si>
  <si>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</si>
  <si>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</si>
  <si>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</si>
  <si>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</si>
  <si>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</si>
  <si>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</si>
  <si>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</si>
  <si>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</si>
  <si>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</si>
  <si>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</si>
  <si>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</si>
  <si>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</si>
  <si>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</si>
  <si>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</si>
  <si>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</si>
  <si>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</si>
  <si>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</si>
  <si>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</si>
  <si>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</si>
  <si>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</si>
  <si>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</si>
  <si>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</si>
  <si>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</si>
  <si>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</si>
  <si>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</si>
  <si>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</si>
  <si>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</si>
  <si>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</si>
  <si>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</si>
  <si>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</si>
  <si>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</si>
  <si>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</si>
  <si>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</si>
  <si>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</si>
  <si>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</si>
  <si>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</si>
  <si>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</si>
  <si>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</si>
  <si>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</si>
  <si>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</si>
  <si>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</si>
  <si>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</si>
  <si>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</si>
  <si>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</si>
  <si>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</si>
  <si>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</si>
  <si>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</si>
  <si>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</si>
  <si>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</si>
  <si>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</si>
  <si>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</si>
  <si>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</si>
  <si>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</si>
  <si>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</si>
  <si>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</si>
  <si>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</si>
  <si>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</si>
  <si>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</si>
  <si>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</si>
  <si>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</si>
  <si>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</si>
  <si>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</si>
  <si>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</si>
  <si>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</si>
  <si>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</si>
  <si>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</si>
  <si>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</si>
  <si>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</si>
  <si>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</si>
  <si>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</si>
  <si>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</si>
  <si>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</si>
  <si>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</si>
  <si>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</si>
  <si>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</si>
  <si>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</si>
  <si>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</si>
  <si>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</si>
  <si>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</si>
  <si>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</si>
  <si>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</si>
  <si>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</si>
  <si>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</si>
  <si>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</si>
  <si>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</si>
  <si>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</si>
  <si>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</si>
  <si>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</si>
  <si>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</si>
  <si>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</si>
  <si>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</si>
  <si>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</si>
  <si>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</si>
  <si>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</si>
  <si>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</si>
  <si>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</si>
  <si>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</si>
  <si>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</si>
  <si>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</si>
  <si>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</si>
  <si>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</si>
  <si>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</si>
  <si>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</si>
  <si>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</si>
  <si>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</si>
  <si>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</si>
  <si>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</si>
  <si>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</si>
  <si>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</si>
  <si>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</si>
  <si>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</si>
  <si>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</si>
  <si>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</si>
  <si>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</si>
  <si>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</si>
  <si>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</si>
  <si>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</si>
  <si>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</si>
  <si>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</si>
  <si>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</si>
  <si>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</si>
  <si>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</si>
  <si>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</si>
  <si>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</si>
  <si>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</si>
  <si>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</si>
  <si>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</si>
  <si>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</si>
  <si>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</si>
  <si>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</si>
  <si>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</si>
  <si>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</si>
  <si>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</si>
  <si>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</si>
  <si>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</si>
  <si>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</si>
  <si>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</si>
  <si>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</si>
  <si>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</si>
  <si>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</si>
  <si>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</si>
  <si>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</si>
  <si>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</si>
  <si>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</si>
  <si>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</si>
  <si>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</si>
  <si>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</si>
  <si>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</si>
  <si>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</si>
  <si>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</si>
  <si>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</si>
  <si>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</si>
  <si>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</si>
  <si>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</si>
  <si>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</si>
  <si>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</si>
  <si>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</si>
  <si>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</si>
  <si>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</si>
  <si>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</si>
  <si>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</si>
  <si>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</si>
  <si>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</si>
  <si>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</si>
  <si>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</si>
  <si>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</si>
  <si>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</si>
  <si>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</si>
  <si>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</si>
  <si>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</si>
  <si>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</si>
  <si>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</si>
  <si>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</si>
  <si>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</si>
  <si>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</si>
  <si>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</si>
  <si>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</si>
  <si>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</si>
  <si>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</si>
  <si>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</si>
  <si>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</si>
  <si>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</si>
  <si>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</si>
  <si>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</si>
  <si>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</si>
  <si>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</si>
  <si>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</si>
  <si>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</si>
  <si>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</si>
  <si>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</si>
  <si>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</si>
  <si>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</si>
  <si>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</si>
  <si>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</si>
  <si>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</si>
  <si>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</si>
  <si>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</si>
  <si>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</si>
  <si>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</si>
  <si>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</si>
  <si>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</si>
  <si>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</si>
  <si>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</si>
  <si>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</si>
  <si>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</si>
  <si>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</si>
  <si>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</si>
  <si>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</si>
  <si>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</si>
  <si>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</si>
  <si>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</si>
  <si>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</si>
  <si>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</si>
  <si>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</si>
  <si>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</si>
  <si>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</si>
  <si>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</si>
  <si>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</si>
  <si>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</si>
  <si>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</si>
  <si>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</si>
  <si>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</si>
  <si>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</si>
  <si>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</si>
  <si>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</si>
  <si>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</si>
  <si>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</si>
  <si>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</si>
  <si>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</si>
  <si>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</si>
  <si>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</si>
  <si>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</si>
  <si>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</si>
  <si>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</si>
  <si>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</si>
  <si>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</si>
  <si>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</si>
  <si>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</si>
  <si>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</si>
  <si>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</si>
  <si>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</si>
  <si>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</si>
  <si>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</si>
  <si>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</si>
  <si>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</si>
  <si>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</si>
  <si>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</si>
  <si>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</si>
  <si>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</si>
  <si>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</si>
  <si>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</si>
  <si>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</si>
  <si>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</si>
  <si>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</si>
  <si>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</si>
  <si>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</si>
  <si>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</si>
  <si>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</si>
  <si>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</si>
  <si>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</si>
  <si>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</si>
  <si>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</si>
  <si>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</si>
  <si>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</si>
  <si>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</si>
  <si>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</si>
  <si>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</si>
  <si>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</si>
  <si>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</si>
  <si>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</si>
  <si>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</si>
  <si>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</si>
  <si>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</si>
  <si>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</si>
  <si>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</si>
  <si>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</si>
  <si>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</si>
  <si>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</si>
  <si>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</si>
  <si>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</si>
  <si>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</si>
  <si>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</si>
  <si>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</si>
  <si>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</si>
  <si>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</si>
  <si>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</si>
  <si>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</si>
  <si>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</si>
  <si>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</si>
  <si>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</si>
  <si>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</si>
  <si>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</si>
  <si>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</si>
  <si>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</si>
  <si>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</si>
  <si>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</si>
  <si>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</si>
  <si>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</si>
  <si>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</si>
  <si>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</si>
  <si>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</si>
  <si>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</si>
  <si>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</si>
  <si>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</si>
  <si>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</si>
  <si>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</si>
  <si>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</si>
  <si>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</si>
  <si>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</si>
  <si>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</si>
  <si>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</si>
  <si>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</si>
  <si>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</si>
  <si>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</si>
  <si>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</si>
  <si>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</si>
  <si>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</si>
  <si>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</si>
  <si>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</si>
  <si>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</si>
  <si>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</si>
  <si>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</si>
  <si>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</si>
  <si>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</si>
  <si>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</si>
  <si>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</si>
  <si>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</si>
  <si>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</si>
  <si>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</si>
  <si>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</si>
  <si>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</si>
  <si>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</si>
  <si>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</si>
  <si>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</si>
  <si>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</si>
  <si>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</si>
  <si>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</si>
  <si>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</si>
  <si>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</si>
  <si>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</si>
  <si>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</si>
  <si>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</si>
  <si>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</si>
  <si>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</si>
  <si>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</si>
  <si>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</si>
  <si>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</si>
  <si>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</si>
  <si>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</si>
  <si>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</si>
  <si>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</si>
  <si>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</si>
  <si>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</si>
  <si>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</si>
  <si>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</si>
  <si>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</si>
  <si>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</si>
  <si>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</si>
  <si>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</si>
  <si>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</si>
  <si>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</si>
  <si>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</si>
  <si>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</si>
  <si>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</si>
  <si>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</si>
  <si>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</si>
  <si>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</si>
  <si>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</si>
  <si>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</si>
  <si>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</si>
  <si>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</si>
  <si>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</si>
  <si>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</si>
  <si>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</si>
  <si>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</si>
  <si>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</si>
  <si>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</si>
  <si>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</si>
  <si>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</si>
  <si>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</si>
  <si>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</si>
  <si>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</si>
  <si>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</si>
  <si>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</si>
  <si>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</si>
  <si>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</si>
  <si>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</si>
  <si>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</si>
  <si>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</si>
  <si>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</si>
  <si>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</si>
  <si>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</si>
  <si>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</si>
  <si>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</si>
  <si>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</si>
  <si>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</si>
  <si>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</si>
  <si>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</si>
  <si>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</si>
  <si>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</si>
  <si>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</si>
  <si>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</si>
  <si>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</si>
  <si>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</si>
  <si>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</si>
  <si>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</si>
  <si>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</si>
  <si>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</si>
  <si>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</si>
  <si>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</si>
  <si>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</si>
  <si>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</si>
  <si>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</si>
  <si>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</si>
  <si>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</si>
  <si>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</si>
  <si>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</si>
  <si>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</si>
  <si>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</si>
  <si>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</si>
  <si>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</si>
  <si>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</si>
  <si>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</si>
  <si>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</si>
  <si>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</si>
  <si>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</si>
  <si>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</si>
  <si>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</si>
  <si>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</si>
  <si>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</si>
  <si>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</si>
  <si>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</si>
  <si>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</si>
  <si>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</si>
  <si>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</si>
  <si>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</si>
  <si>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</si>
  <si>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</si>
  <si>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</si>
  <si>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</si>
  <si>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</si>
  <si>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</si>
  <si>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</si>
  <si>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</si>
  <si>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</si>
  <si>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</si>
  <si>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</si>
  <si>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</si>
  <si>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</si>
  <si>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</si>
  <si>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</si>
  <si>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</si>
  <si>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</si>
  <si>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</si>
  <si>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</si>
  <si>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</si>
  <si>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</si>
  <si>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</si>
  <si>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</si>
  <si>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</si>
  <si>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</si>
  <si>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</si>
  <si>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</si>
  <si>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</si>
  <si>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</si>
  <si>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</si>
  <si>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</si>
  <si>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</si>
  <si>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</si>
  <si>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</si>
  <si>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</si>
  <si>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</si>
  <si>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</si>
  <si>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</si>
  <si>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</si>
  <si>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</si>
  <si>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</si>
  <si>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</si>
  <si>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</si>
  <si>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</si>
  <si>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</si>
  <si>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</si>
  <si>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</si>
  <si>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</si>
  <si>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</si>
  <si>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</si>
  <si>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</si>
  <si>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</si>
  <si>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</si>
  <si>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</si>
  <si>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</si>
  <si>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</si>
  <si>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</si>
  <si>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</si>
  <si>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</si>
  <si>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</si>
  <si>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</si>
  <si>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</si>
  <si>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</si>
  <si>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</si>
  <si>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</si>
  <si>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</si>
  <si>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</si>
  <si>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</si>
  <si>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</si>
  <si>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</si>
  <si>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</si>
  <si>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</si>
  <si>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</si>
  <si>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</si>
  <si>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</si>
  <si>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</si>
  <si>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</si>
  <si>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</si>
  <si>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</si>
  <si>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</si>
  <si>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</si>
  <si>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</si>
  <si>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</si>
  <si>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</si>
  <si>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</si>
  <si>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</si>
  <si>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</si>
  <si>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</si>
  <si>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</si>
  <si>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</si>
  <si>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</si>
  <si>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</si>
  <si>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</si>
  <si>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</si>
  <si>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</si>
  <si>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</si>
  <si>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</si>
  <si>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</si>
  <si>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</si>
  <si>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</si>
  <si>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</si>
  <si>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</si>
  <si>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</si>
  <si>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</si>
  <si>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</si>
  <si>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</si>
  <si>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</si>
  <si>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</si>
  <si>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</si>
  <si>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</si>
  <si>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</si>
  <si>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</si>
  <si>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</si>
  <si>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</si>
  <si>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</si>
  <si>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</si>
  <si>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</si>
  <si>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</si>
  <si>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</si>
  <si>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</si>
  <si>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</si>
  <si>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</si>
  <si>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</si>
  <si>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</si>
  <si>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</si>
  <si>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</si>
  <si>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</si>
  <si>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</si>
  <si>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</si>
  <si>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</si>
  <si>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</si>
  <si>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</si>
  <si>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</si>
  <si>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</si>
  <si>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</si>
  <si>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</si>
  <si>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</si>
  <si>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</si>
  <si>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</si>
  <si>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</si>
  <si>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</si>
  <si>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</si>
  <si>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</si>
  <si>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</si>
  <si>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</si>
  <si>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</si>
  <si>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</si>
  <si>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</si>
  <si>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</si>
  <si>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</si>
  <si>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</si>
  <si>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</si>
  <si>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</si>
  <si>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</si>
  <si>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</si>
  <si>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</si>
  <si>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</si>
  <si>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</si>
  <si>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</si>
  <si>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</si>
  <si>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</si>
  <si>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</si>
  <si>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</si>
  <si>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</si>
  <si>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</si>
  <si>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</si>
  <si>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</si>
  <si>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</si>
  <si>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</si>
  <si>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</si>
  <si>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</si>
  <si>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</si>
  <si>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</si>
  <si>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</si>
  <si>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</si>
  <si>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</si>
  <si>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</si>
  <si>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</si>
  <si>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</si>
  <si>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</si>
  <si>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</si>
  <si>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</si>
  <si>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</si>
  <si>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</si>
  <si>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</si>
  <si>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</si>
  <si>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</si>
  <si>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</si>
  <si>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</si>
  <si>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</si>
  <si>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</si>
  <si>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</si>
  <si>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</si>
  <si>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</si>
  <si>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</si>
  <si>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</si>
  <si>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</si>
  <si>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</si>
  <si>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</si>
  <si>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</si>
  <si>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</si>
  <si>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</si>
  <si>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</si>
  <si>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</si>
  <si>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</si>
  <si>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</si>
  <si>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</si>
  <si>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</si>
  <si>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</si>
  <si>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</si>
  <si>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</si>
  <si>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</si>
  <si>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</si>
  <si>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</si>
  <si>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</si>
  <si>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</si>
  <si>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</si>
  <si>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</si>
  <si>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</si>
  <si>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</si>
  <si>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</si>
  <si>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</si>
  <si>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</si>
  <si>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</si>
  <si>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</si>
  <si>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</si>
  <si>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</si>
  <si>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</si>
  <si>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</si>
  <si>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</si>
  <si>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</si>
  <si>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</si>
  <si>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</si>
  <si>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</si>
  <si>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</si>
  <si>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</si>
  <si>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</si>
  <si>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</si>
  <si>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</si>
  <si>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</si>
  <si>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</si>
  <si>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</si>
  <si>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</si>
  <si>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</si>
  <si>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</si>
  <si>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</si>
  <si>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</si>
  <si>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</si>
  <si>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</si>
  <si>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</si>
  <si>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</si>
  <si>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</si>
  <si>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</si>
  <si>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</si>
  <si>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</si>
  <si>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</si>
  <si>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</si>
  <si>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</si>
  <si>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</si>
  <si>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</si>
  <si>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</si>
  <si>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</si>
  <si>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</si>
  <si>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</si>
  <si>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</si>
  <si>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</si>
  <si>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</si>
  <si>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</si>
  <si>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</si>
  <si>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</si>
  <si>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</si>
  <si>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</si>
  <si>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</si>
  <si>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</si>
  <si>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</si>
  <si>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</si>
  <si>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</si>
  <si>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</si>
  <si>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</si>
  <si>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</si>
  <si>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</si>
  <si>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</si>
  <si>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</si>
  <si>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</si>
  <si>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</si>
  <si>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</si>
  <si>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</si>
  <si>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</si>
  <si>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</si>
  <si>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</si>
  <si>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</si>
  <si>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</si>
  <si>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</si>
  <si>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</si>
  <si>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</si>
  <si>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</si>
  <si>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</si>
  <si>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</si>
  <si>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</si>
  <si>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</si>
  <si>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</si>
  <si>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</si>
  <si>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</si>
  <si>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</si>
  <si>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</si>
  <si>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</si>
  <si>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</si>
  <si>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</si>
  <si>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</si>
  <si>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</si>
  <si>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</si>
  <si>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</si>
  <si>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</si>
  <si>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</si>
  <si>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</si>
  <si>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</si>
  <si>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</si>
  <si>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</si>
  <si>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</si>
  <si>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</si>
  <si>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</si>
  <si>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</si>
  <si>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</si>
  <si>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</si>
  <si>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</si>
  <si>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</si>
  <si>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</si>
  <si>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</si>
  <si>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</si>
  <si>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</si>
  <si>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</si>
  <si>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</si>
  <si>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</si>
  <si>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</si>
  <si>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</si>
  <si>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</si>
  <si>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</si>
  <si>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</si>
  <si>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</si>
  <si>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</si>
  <si>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</si>
  <si>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</si>
  <si>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</si>
  <si>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</si>
  <si>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</si>
  <si>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</si>
  <si>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</si>
  <si>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</si>
  <si>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</si>
  <si>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</si>
  <si>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</si>
  <si>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</si>
  <si>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</si>
  <si>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</si>
  <si>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</si>
  <si>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</si>
  <si>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</si>
  <si>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</si>
  <si>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</si>
  <si>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</si>
  <si>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</si>
  <si>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</si>
  <si>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</si>
  <si>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</si>
  <si>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</si>
  <si>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</si>
  <si>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</si>
  <si>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</si>
  <si>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</si>
  <si>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</si>
  <si>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</si>
  <si>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</si>
  <si>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</si>
  <si>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</si>
  <si>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</si>
  <si>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</si>
  <si>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</si>
  <si>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</si>
  <si>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</si>
  <si>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</si>
  <si>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</si>
  <si>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</si>
  <si>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</si>
  <si>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</si>
  <si>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</si>
  <si>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</si>
  <si>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</si>
  <si>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</si>
  <si>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</si>
  <si>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</si>
  <si>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</si>
  <si>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</si>
  <si>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</si>
  <si>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</si>
  <si>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</si>
  <si>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</si>
  <si>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</si>
  <si>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</si>
  <si>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</si>
  <si>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</si>
  <si>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</si>
  <si>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</si>
  <si>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</si>
  <si>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</si>
  <si>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</si>
  <si>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</si>
  <si>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</si>
  <si>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</si>
  <si>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</si>
  <si>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</si>
  <si>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</si>
  <si>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</si>
  <si>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</si>
  <si>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</si>
  <si>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</si>
  <si>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</si>
  <si>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</si>
  <si>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</si>
  <si>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</si>
  <si>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</si>
  <si>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</si>
  <si>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</si>
  <si>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</si>
  <si>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</si>
  <si>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</si>
  <si>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</si>
  <si>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</si>
  <si>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</si>
  <si>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</si>
  <si>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</si>
  <si>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</si>
  <si>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</si>
  <si>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</si>
  <si>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</si>
  <si>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</si>
  <si>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</si>
  <si>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</si>
  <si>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</si>
  <si>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</si>
  <si>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</si>
  <si>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</si>
  <si>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</si>
  <si>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</si>
  <si>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</si>
  <si>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</si>
  <si>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</si>
  <si>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</si>
  <si>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</si>
  <si>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</si>
  <si>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</si>
  <si>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</si>
  <si>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</si>
  <si>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</si>
  <si>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</si>
  <si>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</si>
  <si>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</si>
  <si>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</si>
  <si>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</si>
  <si>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</si>
  <si>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</si>
  <si>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</si>
  <si>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</si>
  <si>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</si>
  <si>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</si>
  <si>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</si>
  <si>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</si>
  <si>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</si>
  <si>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</si>
  <si>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</si>
  <si>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</si>
  <si>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</si>
  <si>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</si>
  <si>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</si>
  <si>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</si>
  <si>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</si>
  <si>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</si>
  <si>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</si>
  <si>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</si>
  <si>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</si>
  <si>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</si>
  <si>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</si>
  <si>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</si>
  <si>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</si>
  <si>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</si>
  <si>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</si>
  <si>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</si>
  <si>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</si>
  <si>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</si>
  <si>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</si>
  <si>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</si>
  <si>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</si>
  <si>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</si>
  <si>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</si>
  <si>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</si>
  <si>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</si>
  <si>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</si>
  <si>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</si>
  <si>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</si>
  <si>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</si>
  <si>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</si>
  <si>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</si>
  <si>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</si>
  <si>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</si>
  <si>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</si>
  <si>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</si>
  <si>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</si>
  <si>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</si>
  <si>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</si>
  <si>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</si>
  <si>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</si>
  <si>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</si>
  <si>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</si>
  <si>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</si>
  <si>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</si>
  <si>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</si>
  <si>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</si>
  <si>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</si>
  <si>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</si>
  <si>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</si>
  <si>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</si>
  <si>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</si>
  <si>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</si>
  <si>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</si>
  <si>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</si>
  <si>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</si>
  <si>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</si>
  <si>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</si>
  <si>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</si>
  <si>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</si>
  <si>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</si>
  <si>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</si>
  <si>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</si>
  <si>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</si>
  <si>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</si>
  <si>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</si>
  <si>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</si>
  <si>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</si>
  <si>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</si>
  <si>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</si>
  <si>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</si>
  <si>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</si>
  <si>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</si>
  <si>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</si>
  <si>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</si>
  <si>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</si>
  <si>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</si>
  <si>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</si>
  <si>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</si>
  <si>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</si>
  <si>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</si>
  <si>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</si>
  <si>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</si>
  <si>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</si>
  <si>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</si>
  <si>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</si>
  <si>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</si>
  <si>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</si>
  <si>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</si>
  <si>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</si>
  <si>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</si>
  <si>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</si>
  <si>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</si>
  <si>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</si>
  <si>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</si>
  <si>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</si>
  <si>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</si>
  <si>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</si>
  <si>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</si>
  <si>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</si>
  <si>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</si>
  <si>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</si>
  <si>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</si>
  <si>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</si>
  <si>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</si>
  <si>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</si>
  <si>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</si>
  <si>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</si>
  <si>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</si>
  <si>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</si>
  <si>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</si>
  <si>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</si>
  <si>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</si>
  <si>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</si>
  <si>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</si>
  <si>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</si>
  <si>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</si>
  <si>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</si>
  <si>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</si>
  <si>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</si>
  <si>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</si>
  <si>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</si>
  <si>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</si>
  <si>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</si>
  <si>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</si>
  <si>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</si>
  <si>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</si>
  <si>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</si>
  <si>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</si>
  <si>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</si>
  <si>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</si>
  <si>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</si>
  <si>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</si>
  <si>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</si>
  <si>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</si>
  <si>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</si>
  <si>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</si>
  <si>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</si>
  <si>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</si>
  <si>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</si>
  <si>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</si>
  <si>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</si>
  <si>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</si>
  <si>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</si>
  <si>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</si>
  <si>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</si>
  <si>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</si>
  <si>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</si>
  <si>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</si>
  <si>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</si>
  <si>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</si>
  <si>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</si>
  <si>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</si>
  <si>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</si>
  <si>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</si>
  <si>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</si>
  <si>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</si>
  <si>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</si>
  <si>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</si>
  <si>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</si>
  <si>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</si>
  <si>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</si>
  <si>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</si>
  <si>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</si>
  <si>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</si>
  <si>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</si>
  <si>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</si>
  <si>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</si>
  <si>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</si>
  <si>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</si>
  <si>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</si>
  <si>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</si>
  <si>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</si>
  <si>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</si>
  <si>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</si>
  <si>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</si>
  <si>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</si>
  <si>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</si>
  <si>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</si>
  <si>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</si>
  <si>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</si>
  <si>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</si>
  <si>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</si>
  <si>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</si>
  <si>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</si>
  <si>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</si>
  <si>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</si>
  <si>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</si>
  <si>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</si>
  <si>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</si>
  <si>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</si>
  <si>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</si>
  <si>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</si>
  <si>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</si>
  <si>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</si>
  <si>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</si>
  <si>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</si>
  <si>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</si>
  <si>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</si>
  <si>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</si>
  <si>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</si>
  <si>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</si>
  <si>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</si>
  <si>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</si>
  <si>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</si>
  <si>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</si>
  <si>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</si>
  <si>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</si>
  <si>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</si>
  <si>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</si>
  <si>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</si>
  <si>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</si>
  <si>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</si>
  <si>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</si>
  <si>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</si>
  <si>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</si>
  <si>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</si>
  <si>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</si>
  <si>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</si>
  <si>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</si>
  <si>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</si>
  <si>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</si>
  <si>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</si>
  <si>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</si>
  <si>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</si>
  <si>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</si>
  <si>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</si>
  <si>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</si>
  <si>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</si>
  <si>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</si>
  <si>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</si>
  <si>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</si>
  <si>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</si>
  <si>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</si>
  <si>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</si>
  <si>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</si>
  <si>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</si>
  <si>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</si>
  <si>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</si>
  <si>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</si>
  <si>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</si>
  <si>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</si>
  <si>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</si>
  <si>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</si>
  <si>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</si>
  <si>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</si>
  <si>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</si>
  <si>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</si>
  <si>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</si>
  <si>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</si>
  <si>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</si>
  <si>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</si>
  <si>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</si>
  <si>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</si>
  <si>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</si>
  <si>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</si>
  <si>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</si>
  <si>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</si>
  <si>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</si>
  <si>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</si>
  <si>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</si>
  <si>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</si>
  <si>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</si>
  <si>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</si>
  <si>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</si>
  <si>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</si>
  <si>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</si>
  <si>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</si>
  <si>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</si>
  <si>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</si>
  <si>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</si>
  <si>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</si>
  <si>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</si>
  <si>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</si>
  <si>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</si>
  <si>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</si>
  <si>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</si>
  <si>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</si>
  <si>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</si>
  <si>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</si>
  <si>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</si>
  <si>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</si>
  <si>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</si>
  <si>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</si>
  <si>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</si>
  <si>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</si>
  <si>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</si>
  <si>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</si>
  <si>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</si>
  <si>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</si>
  <si>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</si>
  <si>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</si>
  <si>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</si>
  <si>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</si>
  <si>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</si>
  <si>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</si>
  <si>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</si>
  <si>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</si>
  <si>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</si>
  <si>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</si>
  <si>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</si>
  <si>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</si>
  <si>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</si>
  <si>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</si>
  <si>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</si>
  <si>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</si>
  <si>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</si>
  <si>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</si>
  <si>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</si>
  <si>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</si>
  <si>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</si>
  <si>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</si>
  <si>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</si>
  <si>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</si>
  <si>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</si>
  <si>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</si>
  <si>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</si>
  <si>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</si>
  <si>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</si>
  <si>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</si>
  <si>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</si>
  <si>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</si>
  <si>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</si>
  <si>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</si>
  <si>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</si>
  <si>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</si>
  <si>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</si>
  <si>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</si>
  <si>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</si>
  <si>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</si>
  <si>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</si>
  <si>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</si>
  <si>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</si>
  <si>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</si>
  <si>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</si>
  <si>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</si>
  <si>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</si>
  <si>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</si>
  <si>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</si>
  <si>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</si>
  <si>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</si>
  <si>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</si>
  <si>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</si>
  <si>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</si>
  <si>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</si>
  <si>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</si>
  <si>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</si>
  <si>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</si>
  <si>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</si>
  <si>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</si>
  <si>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</si>
  <si>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</si>
  <si>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</si>
  <si>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</si>
  <si>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</si>
  <si>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</si>
  <si>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</si>
  <si>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</si>
  <si>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</si>
  <si>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</si>
  <si>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</si>
  <si>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</si>
  <si>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</si>
  <si>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</si>
  <si>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</si>
  <si>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</si>
  <si>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</si>
  <si>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</si>
  <si>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</si>
  <si>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</si>
  <si>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</si>
  <si>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</si>
  <si>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</si>
  <si>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</si>
  <si>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</si>
  <si>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</si>
  <si>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</si>
  <si>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</si>
  <si>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</si>
  <si>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</si>
  <si>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</si>
  <si>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</si>
  <si>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</si>
  <si>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</si>
  <si>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</si>
  <si>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</si>
  <si>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</si>
  <si>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</si>
  <si>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</si>
  <si>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</si>
  <si>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</si>
  <si>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</si>
  <si>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</si>
  <si>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</si>
  <si>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</si>
  <si>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</si>
  <si>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</si>
  <si>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</si>
  <si>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</si>
  <si>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</si>
  <si>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</si>
  <si>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</si>
  <si>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</si>
  <si>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</si>
  <si>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</si>
  <si>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</si>
  <si>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</si>
  <si>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</si>
  <si>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</si>
  <si>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</si>
  <si>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</si>
  <si>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</si>
  <si>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</si>
  <si>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</si>
  <si>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</si>
  <si>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</si>
  <si>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</si>
  <si>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</si>
  <si>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</si>
  <si>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</si>
  <si>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</si>
  <si>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</si>
  <si>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</si>
  <si>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</si>
  <si>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</si>
  <si>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</si>
  <si>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</si>
  <si>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</si>
  <si>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</si>
  <si>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</si>
  <si>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</si>
  <si>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</si>
  <si>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</si>
  <si>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</si>
  <si>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</si>
  <si>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</si>
  <si>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</si>
  <si>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</si>
  <si>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</si>
  <si>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</si>
  <si>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</si>
  <si>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</si>
  <si>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</si>
  <si>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</si>
  <si>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</si>
  <si>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</si>
  <si>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</si>
  <si>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</si>
  <si>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</si>
  <si>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</si>
  <si>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</si>
  <si>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</si>
  <si>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</si>
  <si>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</si>
  <si>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</si>
  <si>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</si>
  <si>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</si>
  <si>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</si>
  <si>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</si>
  <si>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</si>
  <si>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</si>
  <si>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</si>
  <si>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</si>
  <si>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</si>
  <si>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</si>
  <si>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</si>
  <si>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</si>
  <si>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</si>
  <si>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</si>
  <si>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</si>
  <si>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</si>
  <si>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</si>
  <si>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</si>
  <si>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</si>
  <si>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</si>
  <si>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</si>
  <si>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</si>
  <si>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</si>
  <si>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</si>
  <si>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</si>
  <si>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</si>
  <si>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</si>
  <si>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</si>
  <si>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</si>
  <si>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</si>
  <si>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</si>
  <si>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</si>
  <si>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</si>
  <si>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</si>
  <si>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</si>
  <si>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</si>
  <si>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</si>
  <si>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</si>
  <si>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</si>
  <si>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</si>
  <si>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</si>
  <si>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</si>
  <si>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</si>
  <si>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</si>
  <si>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</si>
  <si>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</si>
  <si>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</si>
  <si>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</si>
  <si>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</si>
  <si>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</si>
  <si>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</si>
  <si>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</si>
  <si>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</si>
  <si>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</si>
  <si>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</si>
  <si>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</si>
  <si>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</si>
  <si>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</si>
  <si>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</si>
  <si>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</si>
  <si>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</si>
  <si>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</si>
  <si>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</si>
  <si>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</si>
  <si>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</si>
  <si>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</si>
  <si>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</si>
  <si>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</si>
  <si>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</si>
  <si>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</si>
  <si>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</si>
  <si>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</si>
  <si>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</si>
  <si>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</si>
  <si>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</si>
  <si>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</si>
  <si>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</si>
  <si>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</si>
  <si>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</si>
  <si>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</si>
  <si>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</si>
  <si>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</si>
  <si>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</si>
  <si>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</si>
  <si>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</si>
  <si>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</si>
  <si>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</si>
  <si>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</si>
  <si>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</si>
  <si>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</si>
  <si>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</si>
  <si>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</si>
  <si>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</si>
  <si>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</si>
  <si>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</si>
  <si>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</si>
  <si>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</si>
  <si>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</si>
  <si>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</si>
  <si>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</si>
  <si>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</si>
  <si>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</si>
  <si>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</si>
  <si>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</si>
  <si>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</si>
  <si>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</si>
  <si>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</si>
  <si>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</si>
  <si>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</si>
  <si>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</si>
  <si>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</si>
  <si>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</si>
  <si>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</si>
  <si>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</si>
  <si>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</si>
  <si>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</si>
  <si>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</si>
  <si>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</si>
  <si>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</si>
  <si>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</si>
  <si>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</si>
  <si>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</si>
  <si>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</si>
  <si>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</si>
  <si>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</si>
  <si>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</si>
  <si>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</si>
  <si>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</si>
  <si>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</si>
  <si>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</si>
  <si>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</si>
  <si>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</si>
  <si>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</si>
  <si>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</si>
  <si>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</si>
  <si>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</si>
  <si>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</si>
  <si>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</si>
  <si>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</si>
  <si>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</si>
  <si>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</si>
  <si>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</si>
  <si>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</si>
  <si>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</si>
  <si>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</si>
  <si>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</si>
  <si>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</si>
  <si>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</si>
  <si>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</si>
  <si>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</si>
  <si>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</si>
  <si>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</si>
  <si>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</si>
  <si>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</si>
  <si>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</si>
  <si>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</si>
  <si>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</si>
  <si>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</si>
  <si>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</si>
  <si>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</si>
  <si>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</si>
  <si>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</si>
  <si>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</si>
  <si>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</si>
  <si>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</si>
  <si>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</si>
  <si>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</si>
  <si>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</si>
  <si>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</si>
  <si>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</si>
  <si>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</si>
  <si>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</si>
  <si>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</si>
  <si>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</si>
  <si>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</si>
  <si>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</si>
  <si>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</si>
  <si>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</si>
  <si>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</si>
  <si>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</si>
  <si>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</si>
  <si>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</si>
  <si>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</si>
  <si>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</si>
  <si>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</si>
  <si>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</si>
  <si>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</si>
  <si>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</si>
  <si>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</si>
  <si>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</si>
  <si>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</si>
  <si>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</si>
  <si>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</si>
  <si>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</si>
  <si>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</si>
  <si>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</si>
  <si>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</si>
  <si>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</si>
  <si>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</si>
  <si>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</si>
  <si>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</si>
  <si>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</si>
  <si>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</si>
  <si>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</si>
  <si>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</si>
  <si>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</si>
  <si>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</si>
  <si>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</si>
  <si>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</si>
  <si>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</si>
  <si>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</si>
  <si>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</si>
  <si>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</si>
  <si>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</si>
  <si>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</si>
  <si>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</si>
  <si>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</si>
  <si>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</si>
  <si>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</si>
  <si>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</si>
  <si>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</si>
  <si>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</si>
  <si>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</si>
  <si>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</si>
  <si>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</si>
  <si>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</si>
  <si>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</si>
  <si>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</si>
  <si>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</si>
  <si>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</si>
  <si>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</si>
  <si>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</si>
  <si>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</si>
  <si>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</si>
  <si>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</si>
  <si>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</si>
  <si>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</si>
  <si>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</si>
  <si>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</si>
  <si>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</si>
  <si>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</si>
  <si>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</si>
  <si>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</si>
  <si>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</si>
  <si>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</si>
  <si>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</si>
  <si>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</si>
  <si>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</si>
  <si>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</si>
  <si>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</si>
  <si>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</si>
  <si>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</si>
  <si>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</si>
  <si>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</si>
  <si>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</si>
  <si>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</si>
  <si>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</si>
  <si>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</si>
  <si>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</si>
  <si>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</si>
  <si>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</si>
  <si>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</si>
  <si>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</si>
  <si>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</si>
  <si>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</si>
  <si>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</si>
  <si>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</si>
  <si>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</si>
  <si>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</si>
  <si>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</si>
  <si>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</si>
  <si>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</si>
  <si>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</si>
  <si>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</si>
  <si>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</si>
  <si>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</si>
  <si>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</si>
  <si>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</si>
  <si>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</si>
  <si>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</si>
  <si>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</si>
  <si>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</si>
  <si>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</si>
  <si>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</si>
  <si>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</si>
  <si>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</si>
  <si>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</si>
  <si>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</si>
  <si>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</si>
  <si>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</si>
  <si>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</si>
  <si>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</si>
  <si>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</si>
  <si>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</si>
  <si>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</si>
  <si>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</si>
  <si>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</si>
  <si>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</si>
  <si>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</si>
  <si>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</si>
  <si>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</si>
  <si>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</si>
  <si>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</si>
  <si>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</si>
  <si>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</si>
  <si>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</si>
  <si>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</si>
  <si>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</si>
  <si>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</si>
  <si>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</si>
  <si>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</si>
  <si>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</si>
  <si>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</si>
  <si>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</si>
  <si>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</si>
  <si>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</si>
  <si>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</si>
  <si>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</si>
  <si>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</si>
  <si>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</si>
  <si>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</si>
  <si>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</si>
  <si>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</si>
  <si>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</si>
  <si>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</si>
  <si>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</si>
  <si>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</si>
  <si>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</si>
  <si>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</si>
  <si>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</si>
  <si>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</si>
  <si>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</si>
  <si>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</si>
  <si>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</si>
  <si>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</si>
  <si>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</si>
  <si>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</si>
  <si>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</si>
  <si>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</si>
  <si>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</si>
  <si>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</si>
  <si>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</si>
  <si>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</si>
  <si>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</si>
  <si>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</si>
  <si>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</si>
  <si>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</si>
  <si>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</si>
  <si>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</si>
  <si>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</si>
  <si>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</si>
  <si>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</si>
  <si>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</si>
  <si>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</si>
  <si>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</si>
  <si>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</si>
  <si>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</si>
  <si>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</si>
  <si>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</si>
  <si>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</si>
  <si>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</si>
  <si>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</si>
  <si>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</si>
  <si>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</si>
  <si>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</si>
  <si>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</si>
  <si>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</si>
  <si>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</si>
  <si>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</si>
  <si>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</si>
  <si>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</si>
  <si>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</si>
  <si>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</si>
  <si>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</si>
  <si>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</si>
  <si>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</si>
  <si>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</si>
  <si>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</si>
  <si>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</si>
  <si>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</si>
  <si>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</si>
  <si>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</si>
  <si>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</si>
  <si>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</si>
  <si>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</si>
  <si>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</si>
  <si>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</si>
  <si>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</si>
  <si>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</si>
  <si>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</si>
  <si>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</si>
  <si>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</si>
  <si>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</si>
  <si>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</si>
  <si>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</si>
  <si>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</si>
  <si>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</si>
  <si>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</si>
  <si>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</si>
  <si>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</si>
  <si>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</si>
  <si>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</si>
  <si>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</si>
  <si>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</si>
  <si>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</si>
  <si>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</si>
  <si>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</si>
  <si>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</si>
  <si>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</si>
  <si>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</si>
  <si>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</si>
  <si>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</si>
  <si>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</si>
  <si>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</si>
  <si>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</si>
  <si>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</si>
  <si>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</si>
  <si>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</si>
  <si>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</si>
  <si>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</si>
  <si>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</si>
  <si>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</si>
  <si>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</si>
  <si>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</si>
  <si>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</si>
  <si>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</si>
  <si>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</si>
  <si>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</si>
  <si>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</si>
  <si>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</si>
  <si>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</si>
  <si>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</si>
  <si>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</si>
  <si>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</si>
  <si>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</si>
  <si>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</si>
  <si>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</si>
  <si>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</si>
  <si>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</si>
  <si>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</si>
  <si>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</si>
  <si>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</si>
  <si>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</si>
  <si>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</si>
  <si>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</si>
  <si>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</si>
  <si>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</si>
  <si>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</si>
  <si>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</si>
  <si>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</si>
  <si>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</si>
  <si>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</si>
  <si>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</si>
  <si>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</si>
  <si>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</si>
  <si>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</si>
  <si>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</si>
  <si>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</si>
  <si>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</si>
  <si>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</si>
  <si>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</si>
  <si>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</si>
  <si>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</si>
  <si>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</si>
  <si>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</si>
  <si>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</si>
  <si>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</si>
  <si>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</si>
  <si>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</si>
  <si>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</si>
  <si>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</si>
  <si>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</si>
  <si>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</si>
  <si>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</si>
  <si>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</si>
  <si>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</si>
  <si>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</si>
  <si>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</si>
  <si>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</si>
  <si>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</si>
  <si>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</si>
  <si>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</si>
  <si>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</si>
  <si>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</si>
  <si>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</si>
  <si>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</si>
  <si>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</si>
  <si>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</si>
  <si>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</si>
  <si>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</si>
  <si>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</si>
  <si>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</si>
  <si>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</si>
  <si>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</si>
  <si>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</si>
  <si>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</si>
  <si>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</si>
  <si>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</si>
  <si>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</si>
  <si>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</si>
  <si>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</si>
  <si>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</si>
  <si>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</si>
  <si>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</si>
  <si>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</si>
  <si>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</si>
  <si>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</si>
  <si>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</si>
  <si>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</si>
  <si>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</si>
  <si>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</si>
  <si>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</si>
  <si>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</si>
  <si>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</si>
  <si>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</si>
  <si>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</si>
  <si>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</si>
  <si>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</si>
  <si>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</si>
  <si>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</si>
  <si>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</si>
  <si>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</si>
  <si>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</si>
  <si>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</si>
  <si>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</si>
  <si>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</si>
  <si>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</si>
  <si>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</si>
  <si>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</si>
  <si>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</si>
  <si>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</si>
  <si>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</si>
  <si>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</si>
  <si>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</si>
  <si>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</si>
  <si>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</si>
  <si>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</si>
  <si>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</si>
  <si>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</si>
  <si>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</si>
  <si>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</si>
  <si>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</si>
  <si>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</si>
  <si>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</si>
  <si>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</si>
  <si>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</si>
  <si>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</si>
  <si>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</si>
  <si>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</si>
  <si>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</si>
  <si>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</si>
  <si>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</si>
  <si>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</si>
  <si>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</si>
  <si>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</si>
  <si>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</si>
  <si>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</si>
  <si>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</si>
  <si>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</si>
  <si>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</si>
  <si>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</si>
  <si>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</si>
  <si>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</si>
  <si>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</si>
  <si>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</si>
  <si>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</si>
  <si>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</si>
  <si>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</si>
  <si>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</si>
  <si>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</si>
  <si>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</si>
  <si>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</si>
  <si>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</si>
  <si>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</si>
  <si>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</si>
  <si>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</si>
  <si>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</si>
  <si>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</si>
  <si>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</si>
  <si>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</si>
  <si>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</si>
  <si>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</si>
  <si>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</si>
  <si>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</si>
  <si>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</si>
  <si>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</si>
  <si>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</si>
  <si>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</si>
  <si>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</si>
  <si>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</si>
  <si>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</si>
  <si>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</si>
  <si>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</si>
  <si>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</si>
  <si>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</si>
  <si>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</si>
  <si>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</si>
  <si>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</si>
  <si>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</si>
  <si>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</si>
  <si>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</si>
  <si>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</si>
  <si>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</si>
  <si>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</si>
  <si>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</si>
  <si>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</si>
  <si>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</si>
  <si>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</si>
  <si>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</si>
  <si>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</si>
  <si>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</si>
  <si>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</si>
  <si>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</si>
  <si>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</si>
  <si>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</si>
  <si>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</si>
  <si>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</si>
  <si>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</si>
  <si>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</si>
  <si>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</si>
  <si>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</si>
  <si>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</si>
  <si>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</si>
  <si>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</si>
  <si>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</si>
  <si>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</si>
  <si>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</si>
  <si>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</si>
  <si>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</si>
  <si>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</si>
  <si>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</si>
  <si>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</si>
  <si>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</si>
  <si>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</si>
  <si>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</si>
  <si>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</si>
  <si>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</si>
  <si>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</si>
  <si>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</si>
  <si>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</si>
  <si>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</si>
  <si>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</si>
  <si>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</si>
  <si>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</si>
  <si>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</si>
  <si>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</si>
  <si>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</si>
  <si>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</si>
  <si>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</si>
  <si>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</si>
  <si>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</si>
  <si>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</si>
  <si>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</si>
  <si>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</si>
  <si>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</si>
  <si>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</si>
  <si>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</si>
  <si>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</si>
  <si>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</si>
  <si>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</si>
  <si>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</si>
  <si>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</si>
  <si>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</si>
  <si>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</si>
  <si>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</si>
  <si>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</si>
  <si>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</si>
  <si>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</si>
  <si>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</si>
  <si>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</si>
  <si>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</si>
  <si>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</si>
  <si>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</si>
  <si>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</si>
  <si>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</si>
  <si>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</si>
  <si>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</si>
  <si>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</si>
  <si>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</si>
  <si>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</si>
  <si>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</si>
  <si>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</si>
  <si>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</si>
  <si>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</si>
  <si>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</si>
  <si>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</si>
  <si>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</si>
  <si>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</si>
  <si>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</si>
  <si>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</si>
  <si>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</si>
  <si>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</si>
  <si>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</si>
  <si>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</si>
  <si>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</si>
  <si>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</si>
  <si>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</si>
  <si>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</si>
  <si>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</si>
  <si>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</si>
  <si>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</si>
  <si>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</si>
  <si>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</si>
  <si>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</si>
  <si>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</si>
  <si>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</si>
  <si>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</si>
  <si>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</si>
  <si>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</si>
  <si>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</si>
  <si>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</si>
  <si>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</si>
  <si>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</si>
  <si>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</si>
  <si>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</si>
  <si>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</si>
  <si>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</si>
  <si>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</si>
  <si>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</si>
  <si>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</si>
  <si>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</si>
  <si>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</si>
  <si>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</si>
  <si>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</si>
  <si>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</si>
  <si>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</si>
  <si>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</si>
  <si>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</si>
  <si>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</si>
  <si>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</si>
  <si>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</si>
  <si>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</si>
  <si>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</si>
  <si>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</si>
  <si>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</si>
  <si>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</si>
  <si>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</si>
  <si>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</si>
  <si>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</si>
  <si>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</si>
  <si>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</si>
  <si>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</si>
  <si>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</si>
  <si>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</si>
  <si>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</si>
  <si>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</si>
  <si>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</si>
  <si>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</si>
  <si>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</si>
  <si>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</si>
  <si>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</si>
  <si>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</si>
  <si>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</si>
  <si>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</si>
  <si>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</si>
  <si>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</si>
  <si>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</si>
  <si>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</si>
  <si>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</si>
  <si>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</si>
  <si>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</si>
  <si>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</si>
  <si>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</si>
  <si>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</si>
  <si>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</si>
  <si>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</si>
  <si>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</si>
  <si>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</si>
  <si>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</si>
  <si>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</si>
  <si>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</si>
  <si>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</si>
  <si>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</si>
  <si>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</si>
  <si>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</si>
  <si>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</si>
  <si>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</si>
  <si>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</si>
  <si>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</si>
  <si>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</si>
  <si>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</si>
  <si>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</si>
  <si>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</si>
  <si>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</si>
  <si>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</si>
  <si>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</si>
  <si>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</si>
  <si>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</si>
  <si>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</si>
  <si>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</si>
  <si>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</si>
  <si>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</si>
  <si>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</si>
  <si>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</si>
  <si>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</si>
  <si>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</si>
  <si>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</si>
  <si>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</si>
  <si>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</si>
  <si>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</si>
  <si>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</si>
  <si>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</si>
  <si>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</si>
  <si>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</si>
  <si>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</si>
  <si>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</si>
  <si>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</si>
  <si>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</si>
  <si>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</si>
  <si>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</si>
  <si>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</si>
  <si>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</si>
  <si>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</si>
  <si>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</si>
  <si>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</si>
  <si>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</si>
  <si>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</si>
  <si>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</si>
  <si>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</si>
  <si>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</si>
  <si>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</si>
  <si>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</si>
  <si>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</si>
  <si>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</si>
  <si>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</si>
  <si>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</si>
  <si>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</si>
  <si>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</si>
  <si>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</si>
  <si>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</si>
  <si>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</si>
  <si>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</si>
  <si>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</si>
  <si>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</si>
  <si>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</si>
  <si>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</si>
  <si>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</si>
  <si>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</si>
  <si>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</si>
  <si>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</si>
  <si>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</si>
  <si>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</si>
  <si>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</si>
  <si>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</si>
  <si>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</si>
  <si>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</si>
  <si>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</si>
  <si>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</si>
  <si>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</si>
  <si>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</si>
  <si>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</si>
  <si>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</si>
  <si>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</si>
  <si>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</si>
  <si>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</si>
  <si>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</si>
  <si>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</si>
  <si>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</si>
  <si>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</si>
  <si>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</si>
  <si>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</si>
  <si>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</si>
  <si>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</si>
  <si>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</si>
  <si>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</si>
  <si>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</si>
  <si>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</si>
  <si>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</si>
  <si>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</si>
  <si>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</si>
  <si>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</si>
  <si>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</si>
  <si>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</si>
  <si>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</si>
  <si>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</si>
  <si>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</si>
  <si>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</si>
  <si>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</si>
  <si>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</si>
  <si>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</si>
  <si>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</si>
  <si>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</si>
  <si>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</si>
  <si>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</si>
  <si>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</si>
  <si>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</si>
  <si>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</si>
  <si>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</si>
  <si>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</si>
  <si>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</si>
  <si>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</si>
  <si>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</si>
  <si>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</si>
  <si>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</si>
  <si>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</si>
  <si>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</si>
  <si>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</si>
  <si>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</si>
  <si>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</si>
  <si>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</si>
  <si>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</si>
  <si>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</si>
  <si>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</si>
  <si>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</si>
  <si>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</si>
  <si>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</si>
  <si>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</si>
  <si>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</si>
  <si>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</si>
  <si>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</si>
  <si>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</si>
  <si>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</si>
  <si>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</si>
  <si>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</si>
  <si>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</si>
  <si>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</si>
  <si>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</si>
  <si>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</si>
  <si>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</si>
  <si>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</si>
  <si>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</si>
  <si>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</si>
  <si>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</si>
  <si>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</si>
  <si>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</si>
  <si>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</si>
  <si>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</si>
  <si>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</si>
  <si>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</si>
  <si>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</si>
  <si>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</si>
  <si>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</si>
  <si>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</si>
  <si>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</si>
  <si>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</si>
  <si>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</si>
  <si>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</si>
  <si>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</si>
  <si>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</si>
  <si>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</si>
  <si>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</si>
  <si>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</si>
  <si>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</si>
  <si>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</si>
  <si>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</si>
  <si>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</si>
  <si>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</si>
  <si>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</si>
  <si>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</si>
  <si>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</si>
  <si>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</si>
  <si>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</si>
  <si>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</si>
  <si>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</si>
  <si>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</si>
  <si>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</si>
  <si>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</si>
  <si>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</si>
  <si>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</si>
  <si>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</si>
  <si>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</si>
  <si>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</si>
  <si>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</si>
  <si>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</si>
  <si>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</si>
  <si>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</si>
  <si>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</si>
  <si>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</si>
  <si>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</si>
  <si>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</si>
  <si>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</si>
  <si>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</si>
  <si>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</si>
  <si>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</si>
  <si>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</si>
  <si>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</si>
  <si>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</si>
  <si>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</si>
  <si>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</si>
  <si>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</si>
  <si>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</si>
  <si>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</si>
  <si>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</si>
  <si>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</si>
  <si>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</si>
  <si>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</si>
  <si>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</si>
  <si>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</si>
  <si>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</si>
  <si>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</si>
  <si>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</si>
  <si>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</si>
  <si>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</si>
  <si>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</si>
  <si>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</si>
  <si>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</si>
  <si>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</si>
  <si>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</si>
  <si>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</si>
  <si>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</si>
  <si>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</si>
  <si>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</si>
  <si>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</si>
  <si>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</si>
  <si>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</si>
  <si>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</si>
  <si>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</si>
  <si>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</si>
  <si>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</si>
  <si>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</si>
  <si>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</si>
  <si>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</si>
  <si>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</si>
  <si>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</si>
  <si>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</si>
  <si>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</si>
  <si>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</si>
  <si>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</si>
  <si>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</si>
  <si>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</si>
  <si>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</si>
  <si>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</si>
  <si>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</si>
  <si>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</si>
  <si>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</si>
  <si>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</si>
  <si>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</si>
  <si>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</si>
  <si>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</si>
  <si>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</si>
  <si>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</si>
  <si>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</si>
  <si>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</si>
  <si>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</si>
  <si>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</si>
  <si>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</si>
  <si>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</si>
  <si>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</si>
  <si>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</si>
  <si>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</si>
  <si>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</si>
  <si>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</si>
  <si>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</si>
  <si>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</si>
  <si>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</si>
  <si>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</si>
  <si>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</si>
  <si>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</si>
  <si>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</si>
  <si>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</si>
  <si>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</si>
  <si>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</si>
  <si>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</si>
  <si>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</si>
  <si>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</si>
  <si>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</si>
  <si>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</si>
  <si>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</si>
  <si>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</si>
  <si>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</si>
  <si>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</si>
  <si>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</si>
  <si>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</si>
  <si>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</si>
  <si>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</si>
  <si>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</si>
  <si>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</si>
  <si>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</si>
  <si>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</si>
  <si>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</si>
  <si>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</si>
  <si>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</si>
  <si>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</si>
  <si>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</si>
  <si>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</si>
  <si>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</si>
  <si>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</si>
  <si>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</si>
  <si>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</si>
  <si>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</si>
  <si>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</si>
  <si>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</si>
  <si>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</si>
  <si>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</si>
  <si>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</si>
  <si>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</si>
  <si>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</si>
  <si>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</si>
  <si>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</si>
  <si>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</si>
  <si>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</si>
  <si>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</si>
  <si>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</si>
  <si>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</si>
  <si>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</si>
  <si>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</si>
  <si>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</si>
  <si>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</si>
  <si>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</si>
  <si>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</si>
  <si>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</si>
  <si>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</si>
  <si>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</si>
  <si>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</si>
  <si>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</si>
  <si>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</si>
  <si>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</si>
  <si>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</si>
  <si>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</si>
  <si>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</si>
  <si>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</si>
  <si>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</si>
  <si>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</si>
  <si>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</si>
  <si>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</si>
  <si>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</si>
  <si>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</si>
  <si>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</si>
  <si>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</si>
  <si>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</si>
  <si>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</si>
  <si>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</si>
  <si>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</si>
  <si>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</si>
  <si>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</si>
  <si>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</si>
  <si>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</si>
  <si>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</si>
  <si>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</si>
  <si>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</si>
  <si>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</si>
  <si>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</si>
  <si>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</si>
  <si>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</si>
  <si>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</si>
  <si>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</si>
  <si>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</si>
  <si>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</si>
  <si>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</si>
  <si>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</si>
  <si>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</si>
  <si>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</si>
  <si>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</si>
  <si>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</si>
  <si>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</si>
  <si>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</si>
  <si>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</si>
  <si>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</si>
  <si>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</si>
  <si>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</si>
  <si>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</si>
  <si>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</si>
  <si>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</si>
  <si>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</si>
  <si>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</si>
  <si>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</si>
  <si>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</si>
  <si>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</si>
  <si>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</si>
  <si>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</si>
  <si>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</si>
  <si>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</si>
  <si>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</si>
  <si>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</si>
  <si>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</si>
  <si>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</si>
  <si>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</si>
  <si>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</si>
  <si>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</si>
  <si>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</si>
  <si>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</si>
  <si>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</si>
  <si>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</si>
  <si>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</si>
  <si>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</si>
  <si>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</si>
  <si>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</si>
  <si>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</si>
  <si>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</si>
  <si>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</si>
  <si>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</si>
  <si>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</si>
  <si>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</si>
  <si>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</si>
  <si>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</si>
  <si>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</si>
  <si>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</si>
  <si>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</si>
  <si>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</si>
  <si>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</si>
  <si>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</si>
  <si>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</si>
  <si>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</si>
  <si>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</si>
  <si>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</si>
  <si>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</si>
  <si>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</si>
  <si>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</si>
  <si>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</si>
  <si>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</si>
  <si>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</si>
  <si>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</si>
  <si>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</si>
  <si>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</si>
  <si>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</si>
  <si>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</si>
  <si>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</si>
  <si>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</si>
  <si>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</si>
  <si>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</si>
  <si>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</si>
  <si>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</si>
  <si>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</si>
  <si>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</si>
  <si>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</si>
  <si>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</si>
  <si>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</si>
  <si>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</si>
  <si>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</si>
  <si>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</si>
  <si>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</si>
  <si>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</si>
  <si>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</si>
  <si>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</si>
  <si>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</si>
  <si>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</si>
  <si>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</si>
  <si>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</si>
  <si>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</si>
  <si>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</si>
  <si>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</si>
  <si>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</si>
  <si>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</si>
  <si>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</si>
  <si>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</si>
  <si>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</si>
  <si>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</si>
  <si>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</si>
  <si>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</si>
  <si>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</si>
  <si>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</si>
  <si>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</si>
  <si>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</si>
  <si>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</si>
  <si>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</si>
  <si>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</si>
  <si>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</si>
  <si>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</si>
  <si>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</si>
  <si>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</si>
  <si>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</si>
  <si>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</si>
  <si>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</si>
  <si>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</si>
  <si>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</si>
  <si>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</si>
  <si>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</si>
  <si>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</si>
  <si>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</si>
  <si>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</si>
  <si>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</si>
  <si>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</si>
  <si>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</si>
  <si>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</si>
  <si>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</si>
  <si>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</si>
  <si>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</si>
  <si>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</si>
  <si>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</si>
  <si>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</si>
  <si>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</si>
  <si>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</si>
  <si>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</si>
  <si>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</si>
  <si>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</si>
  <si>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</si>
  <si>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</si>
  <si>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</si>
  <si>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</si>
  <si>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</si>
  <si>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</si>
  <si>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</si>
  <si>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</si>
  <si>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</si>
  <si>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</si>
  <si>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</si>
  <si>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</si>
  <si>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</si>
  <si>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</si>
  <si>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</si>
  <si>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</si>
  <si>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</si>
  <si>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</si>
  <si>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</si>
  <si>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</si>
  <si>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</si>
  <si>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</si>
  <si>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</si>
  <si>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</si>
  <si>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</si>
  <si>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</si>
  <si>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</si>
  <si>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</si>
  <si>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</si>
  <si>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</si>
  <si>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</si>
  <si>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</si>
  <si>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</si>
  <si>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</si>
  <si>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</si>
  <si>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</si>
  <si>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</si>
  <si>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</si>
  <si>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</si>
  <si>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</si>
  <si>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</si>
  <si>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</si>
  <si>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</si>
  <si>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</si>
  <si>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</si>
  <si>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</si>
  <si>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</si>
  <si>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</si>
  <si>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</si>
  <si>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</si>
  <si>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</si>
  <si>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</si>
  <si>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</si>
  <si>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</si>
  <si>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</si>
  <si>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</si>
  <si>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</si>
  <si>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</si>
  <si>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</si>
  <si>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</si>
  <si>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</si>
  <si>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</si>
  <si>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</si>
  <si>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</si>
  <si>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</si>
  <si>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</si>
  <si>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</si>
  <si>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</si>
  <si>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</si>
  <si>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</si>
  <si>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</si>
  <si>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</si>
  <si>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</si>
  <si>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</si>
  <si>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</si>
  <si>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</si>
  <si>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</si>
  <si>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</si>
  <si>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</si>
  <si>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</si>
  <si>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</si>
  <si>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</si>
  <si>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</si>
  <si>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</si>
  <si>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</si>
  <si>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</si>
  <si>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</si>
  <si>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</si>
  <si>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</si>
  <si>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</si>
  <si>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</si>
  <si>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</si>
  <si>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</si>
  <si>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</si>
  <si>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</si>
  <si>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</si>
  <si>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</si>
  <si>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</si>
  <si>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</si>
  <si>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</si>
  <si>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</si>
  <si>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</si>
  <si>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</si>
  <si>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</si>
  <si>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</si>
  <si>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</si>
  <si>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</si>
  <si>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</si>
  <si>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</si>
  <si>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</si>
  <si>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</si>
  <si>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</si>
  <si>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</si>
  <si>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</si>
  <si>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</si>
  <si>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</si>
  <si>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</si>
  <si>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</si>
  <si>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</si>
  <si>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</si>
  <si>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</si>
  <si>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</si>
  <si>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</si>
  <si>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</si>
  <si>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</si>
  <si>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</si>
  <si>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</si>
  <si>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</si>
  <si>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</si>
  <si>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</si>
  <si>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</si>
  <si>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</si>
  <si>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</si>
  <si>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</si>
  <si>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</si>
  <si>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</si>
  <si>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</si>
  <si>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</si>
  <si>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</si>
  <si>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</si>
  <si>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</si>
  <si>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</si>
  <si>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</si>
  <si>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</si>
  <si>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</si>
  <si>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</si>
  <si>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</si>
  <si>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</si>
  <si>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</si>
  <si>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</si>
  <si>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</si>
  <si>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</si>
  <si>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</si>
  <si>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</si>
  <si>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</si>
  <si>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</si>
  <si>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</si>
  <si>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</si>
  <si>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</si>
  <si>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</si>
  <si>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</si>
  <si>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</si>
  <si>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</si>
  <si>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</si>
  <si>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</si>
  <si>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</si>
  <si>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</si>
  <si>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</si>
  <si>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</si>
  <si>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</si>
  <si>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</si>
  <si>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</si>
  <si>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</si>
  <si>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</si>
  <si>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</si>
  <si>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</si>
  <si>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</si>
  <si>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</si>
  <si>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</si>
  <si>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</si>
  <si>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</si>
  <si>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</si>
  <si>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</si>
  <si>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</si>
  <si>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</si>
  <si>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</si>
  <si>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</si>
  <si>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</si>
  <si>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</si>
  <si>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</si>
  <si>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</si>
  <si>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</si>
  <si>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</si>
  <si>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</si>
  <si>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</si>
  <si>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</si>
  <si>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</si>
  <si>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</si>
  <si>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</si>
  <si>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</si>
  <si>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</si>
  <si>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</si>
  <si>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</si>
  <si>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</si>
  <si>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</si>
  <si>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</si>
  <si>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</si>
  <si>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</si>
  <si>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</si>
  <si>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</si>
  <si>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</si>
  <si>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</si>
  <si>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</si>
  <si>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</si>
  <si>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</si>
  <si>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</si>
  <si>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</si>
  <si>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</si>
  <si>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</si>
  <si>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</si>
  <si>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</si>
  <si>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</si>
  <si>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</si>
  <si>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</si>
  <si>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</si>
  <si>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</si>
  <si>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</si>
  <si>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</si>
  <si>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</si>
  <si>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</si>
  <si>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</si>
  <si>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</si>
  <si>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</si>
  <si>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</si>
  <si>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</si>
  <si>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</si>
  <si>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</si>
  <si>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</si>
  <si>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</si>
  <si>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</si>
  <si>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</si>
  <si>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</si>
  <si>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</si>
  <si>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</si>
  <si>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</si>
  <si>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</si>
  <si>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</si>
  <si>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</si>
  <si>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</si>
  <si>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</si>
  <si>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</si>
  <si>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</si>
  <si>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</si>
  <si>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</si>
  <si>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</si>
  <si>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</si>
  <si>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</si>
  <si>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</si>
  <si>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</si>
  <si>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</si>
  <si>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</si>
  <si>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</si>
  <si>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</si>
  <si>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</si>
  <si>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</si>
  <si>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</si>
  <si>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</si>
  <si>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</si>
  <si>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</si>
  <si>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</si>
  <si>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</si>
  <si>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</si>
  <si>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</si>
  <si>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</si>
  <si>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</si>
  <si>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</si>
  <si>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</si>
  <si>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</si>
  <si>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</si>
  <si>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</si>
  <si>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</si>
  <si>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</si>
  <si>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</si>
  <si>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</si>
  <si>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</si>
  <si>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</si>
  <si>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</si>
  <si>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</si>
  <si>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</si>
  <si>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</si>
  <si>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</si>
  <si>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</si>
  <si>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</si>
  <si>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</si>
  <si>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</si>
  <si>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</si>
  <si>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</si>
  <si>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</si>
  <si>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</si>
  <si>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</si>
  <si>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</si>
  <si>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</si>
  <si>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</si>
  <si>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</si>
  <si>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</si>
  <si>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</si>
  <si>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</si>
  <si>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</si>
  <si>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</si>
  <si>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</si>
  <si>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</si>
  <si>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</si>
  <si>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</si>
  <si>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</si>
  <si>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</si>
  <si>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</si>
  <si>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</si>
  <si>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</si>
  <si>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</si>
  <si>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</si>
  <si>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</si>
  <si>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</si>
  <si>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</si>
  <si>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</si>
  <si>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</si>
  <si>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</si>
  <si>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</si>
  <si>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</si>
  <si>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</si>
  <si>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</si>
  <si>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</si>
  <si>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</si>
  <si>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</si>
  <si>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</si>
  <si>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</si>
  <si>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</si>
  <si>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</si>
  <si>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</si>
  <si>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</si>
  <si>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</si>
  <si>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</si>
  <si>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</si>
  <si>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</si>
  <si>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</si>
  <si>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</si>
  <si>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</si>
  <si>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</si>
  <si>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</si>
  <si>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</si>
  <si>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</si>
  <si>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</si>
  <si>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</si>
  <si>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</si>
  <si>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</si>
  <si>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</si>
  <si>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</si>
  <si>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</si>
  <si>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</si>
  <si>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</si>
  <si>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</si>
  <si>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</si>
  <si>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</si>
  <si>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</si>
  <si>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</si>
  <si>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</si>
  <si>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</si>
  <si>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</si>
  <si>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</si>
  <si>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</si>
  <si>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</si>
  <si>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</si>
  <si>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</si>
  <si>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</si>
  <si>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</si>
  <si>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</si>
  <si>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</si>
  <si>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</si>
  <si>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</si>
  <si>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</si>
  <si>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</si>
  <si>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</si>
  <si>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</si>
  <si>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</si>
  <si>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</si>
  <si>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</si>
  <si>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</si>
  <si>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</si>
  <si>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</si>
  <si>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</si>
  <si>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</si>
  <si>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</si>
  <si>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</si>
  <si>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</si>
  <si>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</si>
  <si>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</si>
  <si>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</si>
  <si>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</si>
  <si>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</si>
  <si>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</si>
  <si>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</si>
  <si>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</si>
  <si>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</si>
  <si>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</si>
  <si>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</si>
  <si>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</si>
  <si>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</si>
  <si>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</si>
  <si>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</si>
  <si>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</si>
  <si>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</si>
  <si>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</si>
  <si>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</si>
  <si>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</si>
  <si>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</si>
  <si>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</si>
  <si>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</si>
  <si>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</si>
  <si>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</si>
  <si>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</si>
  <si>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</si>
  <si>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</si>
  <si>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</si>
  <si>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</si>
  <si>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</si>
  <si>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</si>
  <si>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</si>
  <si>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</si>
  <si>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</si>
  <si>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</si>
  <si>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</si>
  <si>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</si>
  <si>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</si>
  <si>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</si>
  <si>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</si>
  <si>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</si>
  <si>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</si>
  <si>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</si>
  <si>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</si>
  <si>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</si>
  <si>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</si>
  <si>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</si>
  <si>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</si>
  <si>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</si>
  <si>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</si>
  <si>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</si>
  <si>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</si>
  <si>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</si>
  <si>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</si>
  <si>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</si>
  <si>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</si>
  <si>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</si>
  <si>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</si>
  <si>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</si>
  <si>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</si>
  <si>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</si>
  <si>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</si>
  <si>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</si>
  <si>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</si>
  <si>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</si>
  <si>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</si>
  <si>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</si>
  <si>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</si>
  <si>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</si>
  <si>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</si>
  <si>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</si>
  <si>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</si>
  <si>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</si>
  <si>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</si>
  <si>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</si>
  <si>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</si>
  <si>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</si>
  <si>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</si>
  <si>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</si>
  <si>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</si>
  <si>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</si>
  <si>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</si>
  <si>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</si>
  <si>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</si>
  <si>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</si>
  <si>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</si>
  <si>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</si>
  <si>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</si>
  <si>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</si>
  <si>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</si>
  <si>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</si>
  <si>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</si>
  <si>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</si>
  <si>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</si>
  <si>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</si>
  <si>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</si>
  <si>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</si>
  <si>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</si>
  <si>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</si>
  <si>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</si>
  <si>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</si>
  <si>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</si>
  <si>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</si>
  <si>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</si>
  <si>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</si>
  <si>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</si>
  <si>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</si>
  <si>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</si>
  <si>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</si>
  <si>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</si>
  <si>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</si>
  <si>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</si>
  <si>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</si>
  <si>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</si>
  <si>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</si>
  <si>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</si>
  <si>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</si>
  <si>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</si>
  <si>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</si>
  <si>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</si>
  <si>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</si>
  <si>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</si>
  <si>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</si>
  <si>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</si>
  <si>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</si>
  <si>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</si>
  <si>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</si>
  <si>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</si>
  <si>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</si>
  <si>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</si>
  <si>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</si>
  <si>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</si>
  <si>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</si>
  <si>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</si>
  <si>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</si>
  <si>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</si>
  <si>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</si>
  <si>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</si>
  <si>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</si>
  <si>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</si>
  <si>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</si>
  <si>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</si>
  <si>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</si>
  <si>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</si>
  <si>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</si>
  <si>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</si>
  <si>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</si>
  <si>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</si>
  <si>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</si>
  <si>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</si>
  <si>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</si>
  <si>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</si>
  <si>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</si>
  <si>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</si>
  <si>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</si>
  <si>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</si>
  <si>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</si>
  <si>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</si>
  <si>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</si>
  <si>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</si>
  <si>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</si>
  <si>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</si>
  <si>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</si>
  <si>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</si>
  <si>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</si>
  <si>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</si>
  <si>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</si>
  <si>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</si>
  <si>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</si>
  <si>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</si>
  <si>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</si>
  <si>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</si>
  <si>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</si>
  <si>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</si>
  <si>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</si>
  <si>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</si>
  <si>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</si>
  <si>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</si>
  <si>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</si>
  <si>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</si>
  <si>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</si>
  <si>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</si>
  <si>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</si>
  <si>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</si>
  <si>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</si>
  <si>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</si>
  <si>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</si>
  <si>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</si>
  <si>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</si>
  <si>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</si>
  <si>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</si>
  <si>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</si>
  <si>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</si>
  <si>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</si>
  <si>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</si>
  <si>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</si>
  <si>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</si>
  <si>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</si>
  <si>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</si>
  <si>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</si>
  <si>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</si>
  <si>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</si>
  <si>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</si>
  <si>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</si>
  <si>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</si>
  <si>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</si>
  <si>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</si>
  <si>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</si>
  <si>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</si>
  <si>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</si>
  <si>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</si>
  <si>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</si>
  <si>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</si>
  <si>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</si>
  <si>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</si>
  <si>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</si>
  <si>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</si>
  <si>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</si>
  <si>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</si>
  <si>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</si>
  <si>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</si>
  <si>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</si>
  <si>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</si>
  <si>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</si>
  <si>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</si>
  <si>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</si>
  <si>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</si>
  <si>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</si>
  <si>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</si>
  <si>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</si>
  <si>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</si>
  <si>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</si>
  <si>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</si>
  <si>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</si>
  <si>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</si>
  <si>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</si>
  <si>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</si>
  <si>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</si>
  <si>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</si>
  <si>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</si>
  <si>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</si>
  <si>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</si>
  <si>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</si>
  <si>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</si>
  <si>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</si>
  <si>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</si>
  <si>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</si>
  <si>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</si>
  <si>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</si>
  <si>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</si>
  <si>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</si>
  <si>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</si>
  <si>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</si>
  <si>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</si>
  <si>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</si>
  <si>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</si>
  <si>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</si>
  <si>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</si>
  <si>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</si>
  <si>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</si>
  <si>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</si>
  <si>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</si>
  <si>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</si>
  <si>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</si>
  <si>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</si>
  <si>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</si>
  <si>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</si>
  <si>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</si>
  <si>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</si>
  <si>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</si>
  <si>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</si>
  <si>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</si>
  <si>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</si>
  <si>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</si>
  <si>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</si>
  <si>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</si>
  <si>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</si>
  <si>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</si>
  <si>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</si>
  <si>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</si>
  <si>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</si>
  <si>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</si>
  <si>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</si>
  <si>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</si>
  <si>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</si>
  <si>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</si>
  <si>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</si>
  <si>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</si>
  <si>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</si>
  <si>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</si>
  <si>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</si>
  <si>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</si>
  <si>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</si>
  <si>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</si>
  <si>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</si>
  <si>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</si>
  <si>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</si>
  <si>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</si>
  <si>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</si>
  <si>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</si>
  <si>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</si>
  <si>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</si>
  <si>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</si>
  <si>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</si>
  <si>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</si>
  <si>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</si>
  <si>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</si>
  <si>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</si>
  <si>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</si>
  <si>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</si>
  <si>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</si>
  <si>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</si>
  <si>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</si>
  <si>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</si>
  <si>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</si>
  <si>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</si>
  <si>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</si>
  <si>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</si>
  <si>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</si>
  <si>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</si>
  <si>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</si>
  <si>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</si>
  <si>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</si>
  <si>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</si>
  <si>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</si>
  <si>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</si>
  <si>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</si>
  <si>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</si>
  <si>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</si>
  <si>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</si>
  <si>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</si>
  <si>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</si>
  <si>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</si>
  <si>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</si>
  <si>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</si>
  <si>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</si>
  <si>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</si>
  <si>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</si>
  <si>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</si>
  <si>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</si>
  <si>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</si>
  <si>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</si>
  <si>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</si>
  <si>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</si>
  <si>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</si>
  <si>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</si>
  <si>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</si>
  <si>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</si>
  <si>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</si>
  <si>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</si>
  <si>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</si>
  <si>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</si>
  <si>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</si>
  <si>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</si>
  <si>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</si>
  <si>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</si>
  <si>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</si>
  <si>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</si>
  <si>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</si>
  <si>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</si>
  <si>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</si>
  <si>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</si>
  <si>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</si>
  <si>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</si>
  <si>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</si>
  <si>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</si>
  <si>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</si>
  <si>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</si>
  <si>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</si>
  <si>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</si>
  <si>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</si>
  <si>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</si>
  <si>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</si>
  <si>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</si>
  <si>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</si>
  <si>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</si>
  <si>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</si>
  <si>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</si>
  <si>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</si>
  <si>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</si>
  <si>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</si>
  <si>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</si>
  <si>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</si>
  <si>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</si>
  <si>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</si>
  <si>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</si>
  <si>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</si>
  <si>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</si>
  <si>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</si>
  <si>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</si>
  <si>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</si>
  <si>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</si>
  <si>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</si>
  <si>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</si>
  <si>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</si>
  <si>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</si>
  <si>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</si>
  <si>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</si>
  <si>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</si>
  <si>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</si>
  <si>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</si>
  <si>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</si>
  <si>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</si>
  <si>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</si>
  <si>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</si>
  <si>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</si>
  <si>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</si>
  <si>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</si>
  <si>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</si>
  <si>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</si>
  <si>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</si>
  <si>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</si>
  <si>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</si>
  <si>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</si>
  <si>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</si>
  <si>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</si>
  <si>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</si>
  <si>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</si>
  <si>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</si>
  <si>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</si>
  <si>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</si>
  <si>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</si>
  <si>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</si>
  <si>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</si>
  <si>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</si>
  <si>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</si>
  <si>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</si>
  <si>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</si>
  <si>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</si>
  <si>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</si>
  <si>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</si>
  <si>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</si>
  <si>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</si>
  <si>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</si>
  <si>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</si>
  <si>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</si>
  <si>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</si>
  <si>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</si>
  <si>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</si>
  <si>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</si>
  <si>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</si>
  <si>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</si>
  <si>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</si>
  <si>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</si>
  <si>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</si>
  <si>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</si>
  <si>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</si>
  <si>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</si>
  <si>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</si>
  <si>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</si>
  <si>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</si>
  <si>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</si>
  <si>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</si>
  <si>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</si>
  <si>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</si>
  <si>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</si>
  <si>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</si>
  <si>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</si>
  <si>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</si>
  <si>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</si>
  <si>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</si>
  <si>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</si>
  <si>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</si>
  <si>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</si>
  <si>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</si>
  <si>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</si>
  <si>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</si>
  <si>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</si>
  <si>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</si>
  <si>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</si>
  <si>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</si>
  <si>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</si>
  <si>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</si>
  <si>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</si>
  <si>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</si>
  <si>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</si>
  <si>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</si>
  <si>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</si>
  <si>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</si>
  <si>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</si>
  <si>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</si>
  <si>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</si>
  <si>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</si>
  <si>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</si>
  <si>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</si>
  <si>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</si>
  <si>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</si>
  <si>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</si>
  <si>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</si>
  <si>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</si>
  <si>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</si>
  <si>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</si>
  <si>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</si>
  <si>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</si>
  <si>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</si>
  <si>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</si>
  <si>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</si>
  <si>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</si>
  <si>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</si>
  <si>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</si>
  <si>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</si>
  <si>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</si>
  <si>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</si>
  <si>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</si>
  <si>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</si>
  <si>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</si>
  <si>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</si>
  <si>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</si>
  <si>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</si>
  <si>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</si>
  <si>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</si>
  <si>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</si>
  <si>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</si>
  <si>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</si>
  <si>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</si>
  <si>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</si>
  <si>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</si>
  <si>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</si>
  <si>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</si>
  <si>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</si>
  <si>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</si>
  <si>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</si>
  <si>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</si>
  <si>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</si>
  <si>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</si>
  <si>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</si>
  <si>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</si>
  <si>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</si>
  <si>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</si>
  <si>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</si>
  <si>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</si>
  <si>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</si>
  <si>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</si>
  <si>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</si>
  <si>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</si>
  <si>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</si>
  <si>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</si>
  <si>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</si>
  <si>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</si>
  <si>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</si>
  <si>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</si>
  <si>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</si>
  <si>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</si>
  <si>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</si>
  <si>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</si>
  <si>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</si>
  <si>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</si>
  <si>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</si>
  <si>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</si>
  <si>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</si>
  <si>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</si>
  <si>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</si>
  <si>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</si>
  <si>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</si>
  <si>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</si>
  <si>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</si>
  <si>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</si>
  <si>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</si>
  <si>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</si>
  <si>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</si>
  <si>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</si>
  <si>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</si>
  <si>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</si>
  <si>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</si>
  <si>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</si>
  <si>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</si>
  <si>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</si>
  <si>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</si>
  <si>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</si>
  <si>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</si>
  <si>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</si>
  <si>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</si>
  <si>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</si>
  <si>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</si>
  <si>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</si>
  <si>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</si>
  <si>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</si>
  <si>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</si>
  <si>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</si>
  <si>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</si>
  <si>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</si>
  <si>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</si>
  <si>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</si>
  <si>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</si>
  <si>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</si>
  <si>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</si>
  <si>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</si>
  <si>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</si>
  <si>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</si>
  <si>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</si>
  <si>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</si>
  <si>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</si>
  <si>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</si>
  <si>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</si>
  <si>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</si>
  <si>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</si>
  <si>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</si>
  <si>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</si>
  <si>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</si>
  <si>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</si>
  <si>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</si>
  <si>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</si>
  <si>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</si>
  <si>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</si>
  <si>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</si>
  <si>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</si>
  <si>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</si>
  <si>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</si>
  <si>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</si>
  <si>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</si>
  <si>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</si>
  <si>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</si>
  <si>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</si>
  <si>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</si>
  <si>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</si>
  <si>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</si>
  <si>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</si>
  <si>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</si>
  <si>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</si>
  <si>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</si>
  <si>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</si>
  <si>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</si>
  <si>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</si>
  <si>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</si>
  <si>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</si>
  <si>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</si>
  <si>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</si>
  <si>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</si>
  <si>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</si>
  <si>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</si>
  <si>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</si>
  <si>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</si>
  <si>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</si>
  <si>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</si>
  <si>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</si>
  <si>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</si>
  <si>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</si>
  <si>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</si>
  <si>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</si>
  <si>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</si>
  <si>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</si>
  <si>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</si>
  <si>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</si>
  <si>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</si>
  <si>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</si>
  <si>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</si>
  <si>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</si>
  <si>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</si>
  <si>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</si>
  <si>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</si>
  <si>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</si>
  <si>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</si>
  <si>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</si>
  <si>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</si>
  <si>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</si>
  <si>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</si>
  <si>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</si>
  <si>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</si>
  <si>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</si>
  <si>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</si>
  <si>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</si>
  <si>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</si>
  <si>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</si>
  <si>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</si>
  <si>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</si>
  <si>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</si>
  <si>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</si>
  <si>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</si>
  <si>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</si>
  <si>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</si>
  <si>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</si>
  <si>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</si>
  <si>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</si>
  <si>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</si>
  <si>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</si>
  <si>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</si>
  <si>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</si>
  <si>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</si>
  <si>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</si>
  <si>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</si>
  <si>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</si>
  <si>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</si>
  <si>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</si>
  <si>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</si>
  <si>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</si>
  <si>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</si>
  <si>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</si>
  <si>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</si>
  <si>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</si>
  <si>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</si>
  <si>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</si>
  <si>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</si>
  <si>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</si>
  <si>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</si>
  <si>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</si>
  <si>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</si>
  <si>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</si>
  <si>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</si>
  <si>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</si>
  <si>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</si>
  <si>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</si>
  <si>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</si>
  <si>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</si>
  <si>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</si>
  <si>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</si>
  <si>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</si>
  <si>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</si>
  <si>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</si>
  <si>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</si>
  <si>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</si>
  <si>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</si>
  <si>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</si>
  <si>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</si>
  <si>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</si>
  <si>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</si>
  <si>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</si>
  <si>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</si>
  <si>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</si>
  <si>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</si>
  <si>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</si>
  <si>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</si>
  <si>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</si>
  <si>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</si>
  <si>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</si>
  <si>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</si>
  <si>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</si>
  <si>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</si>
  <si>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</si>
  <si>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</si>
  <si>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</si>
  <si>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</si>
  <si>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</si>
  <si>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</si>
  <si>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</si>
  <si>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</si>
  <si>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</si>
  <si>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</si>
  <si>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</si>
  <si>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</si>
  <si>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</si>
  <si>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</si>
  <si>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</si>
  <si>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</si>
  <si>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</si>
  <si>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</si>
  <si>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</si>
  <si>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</si>
  <si>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</si>
  <si>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</si>
  <si>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</si>
  <si>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</si>
  <si>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</si>
  <si>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</si>
  <si>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</si>
  <si>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</si>
  <si>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</si>
  <si>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</si>
  <si>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</si>
  <si>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</si>
  <si>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</si>
  <si>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</si>
  <si>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</si>
  <si>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</si>
  <si>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</si>
  <si>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</si>
  <si>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</si>
  <si>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</si>
  <si>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</si>
  <si>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</si>
  <si>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</si>
  <si>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</si>
  <si>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</si>
  <si>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</si>
  <si>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</si>
  <si>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</si>
  <si>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</si>
  <si>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</si>
  <si>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</si>
  <si>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</si>
  <si>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</si>
  <si>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</si>
  <si>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</si>
  <si>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</si>
  <si>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</si>
  <si>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</si>
  <si>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</si>
  <si>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</si>
  <si>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</si>
  <si>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</si>
  <si>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</si>
  <si>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</si>
  <si>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</si>
  <si>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</si>
  <si>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</si>
  <si>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</si>
  <si>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</si>
  <si>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</si>
  <si>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</si>
  <si>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</si>
  <si>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</si>
  <si>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</si>
  <si>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</si>
  <si>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</si>
  <si>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</si>
  <si>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</si>
  <si>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</si>
  <si>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</si>
  <si>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</si>
  <si>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</si>
  <si>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</si>
  <si>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</si>
  <si>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</si>
  <si>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</si>
  <si>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</si>
  <si>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</si>
  <si>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</si>
  <si>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</si>
  <si>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</si>
  <si>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</si>
  <si>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</si>
  <si>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</si>
  <si>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</si>
  <si>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</si>
  <si>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</si>
  <si>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</si>
  <si>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</si>
  <si>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</si>
  <si>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</si>
  <si>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</si>
  <si>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</si>
  <si>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</si>
  <si>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</si>
  <si>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</si>
  <si>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</si>
  <si>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</si>
  <si>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</si>
  <si>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</si>
  <si>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</si>
  <si>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</si>
  <si>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</si>
  <si>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</si>
  <si>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</si>
  <si>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</si>
  <si>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</si>
  <si>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</si>
  <si>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</si>
  <si>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</si>
  <si>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</si>
  <si>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</si>
  <si>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</si>
  <si>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</si>
  <si>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</si>
  <si>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</si>
  <si>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</si>
  <si>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</si>
  <si>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</si>
  <si>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</si>
  <si>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</si>
  <si>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</si>
  <si>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</si>
  <si>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</si>
  <si>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</si>
  <si>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</si>
  <si>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</si>
  <si>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</si>
  <si>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</si>
  <si>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</si>
  <si>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</si>
  <si>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</si>
  <si>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</si>
  <si>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</si>
  <si>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</si>
  <si>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</si>
  <si>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</si>
  <si>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</si>
  <si>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</si>
  <si>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</si>
  <si>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</si>
  <si>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</si>
  <si>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</si>
  <si>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</si>
  <si>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</si>
  <si>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</si>
  <si>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</si>
  <si>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</si>
  <si>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</si>
  <si>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</si>
  <si>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</si>
  <si>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</si>
  <si>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</si>
  <si>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</si>
  <si>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</si>
  <si>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</si>
  <si>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</si>
  <si>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</si>
  <si>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</si>
  <si>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</si>
  <si>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</si>
  <si>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</si>
  <si>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</si>
  <si>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</si>
  <si>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</si>
  <si>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</si>
  <si>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</si>
  <si>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</si>
  <si>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</si>
  <si>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</si>
  <si>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</si>
  <si>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</si>
  <si>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</si>
  <si>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</si>
  <si>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</si>
  <si>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</si>
  <si>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</si>
  <si>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</si>
  <si>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</si>
  <si>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</si>
  <si>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</si>
  <si>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</si>
  <si>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</si>
  <si>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</si>
  <si>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</si>
  <si>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</si>
  <si>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</si>
  <si>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</si>
  <si>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</si>
  <si>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</si>
  <si>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</si>
  <si>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</si>
  <si>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</si>
  <si>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</si>
  <si>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</si>
  <si>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</si>
  <si>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</si>
  <si>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</si>
  <si>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</si>
  <si>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</si>
  <si>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</si>
  <si>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</si>
  <si>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</si>
  <si>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</si>
  <si>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</si>
  <si>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</si>
  <si>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</si>
  <si>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</si>
  <si>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</si>
  <si>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</si>
  <si>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</si>
  <si>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</si>
  <si>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</si>
  <si>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</si>
  <si>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</si>
  <si>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</si>
  <si>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</si>
  <si>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</si>
  <si>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</si>
  <si>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</si>
  <si>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</si>
  <si>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</si>
  <si>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</si>
  <si>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</si>
  <si>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</si>
  <si>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</si>
  <si>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</si>
  <si>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</si>
  <si>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</si>
  <si>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</si>
  <si>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</si>
  <si>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</si>
  <si>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</si>
  <si>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</si>
  <si>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</si>
  <si>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</si>
  <si>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</si>
  <si>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</si>
  <si>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</si>
  <si>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</si>
  <si>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</si>
  <si>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</si>
  <si>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</si>
  <si>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</si>
  <si>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</si>
  <si>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</si>
  <si>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</si>
  <si>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</si>
  <si>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</si>
  <si>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</si>
  <si>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</si>
  <si>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</si>
  <si>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</si>
  <si>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</si>
  <si>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</si>
  <si>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</si>
  <si>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</si>
  <si>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</si>
  <si>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</si>
  <si>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</si>
  <si>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</si>
  <si>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</si>
  <si>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</si>
  <si>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</si>
  <si>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</si>
  <si>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</si>
  <si>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</si>
  <si>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</si>
  <si>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</si>
  <si>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</si>
  <si>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</si>
  <si>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</si>
  <si>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</si>
  <si>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</si>
  <si>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</si>
  <si>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</si>
  <si>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</si>
  <si>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</si>
  <si>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</si>
  <si>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</si>
  <si>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</si>
  <si>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</si>
  <si>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</si>
  <si>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</si>
  <si>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</si>
  <si>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</si>
  <si>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</si>
  <si>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</si>
  <si>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</si>
  <si>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</si>
  <si>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</si>
  <si>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</si>
  <si>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</si>
  <si>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</si>
  <si>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</si>
  <si>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</si>
  <si>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</si>
  <si>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</si>
  <si>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</si>
  <si>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</si>
  <si>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</si>
  <si>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</si>
  <si>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</si>
  <si>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</si>
  <si>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</si>
  <si>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</si>
  <si>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</si>
  <si>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</si>
  <si>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</si>
  <si>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</si>
  <si>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</si>
  <si>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</si>
  <si>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</si>
  <si>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</si>
  <si>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</si>
  <si>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</si>
  <si>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</si>
  <si>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</si>
  <si>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</si>
  <si>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</si>
  <si>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</si>
  <si>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</si>
  <si>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</si>
  <si>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</si>
  <si>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</si>
  <si>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</si>
  <si>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</si>
  <si>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</si>
  <si>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</si>
  <si>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</si>
  <si>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</si>
  <si>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</si>
  <si>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</si>
  <si>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</si>
  <si>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</si>
  <si>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</si>
  <si>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</si>
  <si>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</si>
  <si>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</si>
  <si>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</si>
  <si>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</si>
  <si>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</si>
  <si>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</si>
  <si>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</si>
  <si>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</si>
  <si>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</si>
  <si>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</si>
  <si>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</si>
  <si>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</si>
  <si>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</si>
  <si>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</si>
  <si>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</si>
  <si>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</si>
  <si>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</si>
  <si>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</si>
  <si>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</si>
  <si>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</si>
  <si>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</si>
  <si>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</si>
  <si>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</si>
  <si>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</si>
  <si>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</si>
  <si>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</si>
  <si>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</si>
  <si>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</si>
  <si>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</si>
  <si>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</si>
  <si>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</si>
  <si>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</si>
  <si>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</si>
  <si>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</si>
  <si>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</si>
  <si>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</si>
  <si>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</si>
  <si>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</si>
  <si>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</si>
  <si>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</si>
  <si>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</si>
  <si>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</si>
  <si>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</si>
  <si>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</si>
  <si>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</si>
  <si>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</si>
  <si>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</si>
  <si>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</si>
  <si>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</si>
  <si>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</si>
  <si>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</si>
  <si>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</si>
  <si>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</si>
  <si>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</si>
  <si>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</si>
  <si>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</si>
  <si>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</si>
  <si>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</si>
  <si>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</si>
  <si>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</si>
  <si>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</si>
  <si>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</si>
  <si>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</si>
  <si>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</si>
  <si>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</si>
  <si>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</si>
  <si>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</si>
  <si>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</si>
  <si>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</si>
  <si>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</si>
  <si>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</si>
  <si>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</si>
  <si>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</si>
  <si>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</si>
  <si>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</si>
  <si>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</si>
  <si>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</si>
  <si>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</si>
  <si>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</si>
  <si>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</si>
  <si>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</si>
  <si>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</si>
  <si>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</si>
  <si>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</si>
  <si>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</si>
  <si>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</si>
  <si>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</si>
  <si>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</si>
  <si>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</si>
  <si>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</si>
  <si>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</si>
  <si>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</si>
  <si>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</si>
  <si>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</si>
  <si>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</si>
  <si>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</si>
  <si>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</si>
  <si>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</si>
  <si>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</si>
  <si>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</si>
  <si>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</si>
  <si>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</si>
  <si>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</si>
  <si>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</si>
  <si>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</si>
  <si>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</si>
  <si>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</si>
  <si>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</si>
  <si>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</si>
  <si>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</si>
  <si>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</si>
  <si>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</si>
  <si>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</si>
  <si>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</si>
  <si>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</si>
  <si>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</si>
  <si>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</si>
  <si>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</si>
  <si>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</si>
  <si>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</si>
  <si>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</si>
  <si>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</si>
  <si>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</si>
  <si>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</si>
  <si>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</si>
  <si>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</si>
  <si>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</si>
  <si>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</si>
  <si>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</si>
  <si>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</si>
  <si>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</si>
  <si>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</si>
  <si>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</si>
  <si>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</si>
  <si>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</si>
  <si>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</si>
  <si>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</si>
  <si>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</si>
  <si>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</si>
  <si>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</si>
  <si>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</si>
  <si>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</si>
  <si>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</si>
  <si>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</si>
  <si>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</si>
  <si>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</si>
  <si>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</si>
  <si>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</si>
  <si>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</si>
  <si>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</si>
  <si>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</si>
  <si>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</si>
  <si>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</si>
  <si>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</si>
  <si>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</si>
  <si>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</si>
  <si>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</si>
  <si>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</si>
  <si>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</si>
  <si>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</si>
  <si>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</si>
  <si>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</si>
  <si>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</si>
  <si>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</si>
  <si>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</si>
  <si>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</si>
  <si>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</si>
  <si>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</si>
  <si>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</si>
  <si>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</si>
  <si>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</si>
  <si>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</si>
  <si>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</si>
  <si>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</si>
  <si>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</si>
  <si>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</si>
  <si>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</si>
  <si>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</si>
  <si>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</si>
  <si>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</si>
  <si>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</si>
  <si>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</si>
  <si>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</si>
  <si>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</si>
  <si>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</si>
  <si>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</si>
  <si>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</si>
  <si>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</si>
  <si>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</si>
  <si>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</si>
  <si>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</si>
  <si>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</si>
  <si>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</si>
  <si>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</si>
  <si>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</si>
  <si>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</si>
  <si>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</si>
  <si>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</si>
  <si>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</si>
  <si>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</si>
  <si>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</si>
  <si>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</si>
  <si>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</si>
  <si>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</si>
  <si>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</si>
  <si>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</si>
  <si>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</si>
  <si>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</si>
  <si>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</si>
  <si>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</si>
  <si>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</si>
  <si>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</si>
  <si>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</si>
  <si>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</si>
  <si>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</si>
  <si>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</si>
  <si>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</si>
  <si>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</si>
  <si>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</si>
  <si>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</si>
  <si>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</si>
  <si>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</si>
  <si>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</si>
  <si>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</si>
  <si>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</si>
  <si>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</si>
  <si>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</si>
  <si>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</si>
  <si>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</si>
  <si>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</si>
  <si>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</si>
  <si>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</si>
  <si>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</si>
  <si>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</si>
  <si>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</si>
  <si>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</si>
  <si>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</si>
  <si>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</si>
  <si>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</si>
  <si>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</si>
  <si>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</si>
  <si>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</si>
  <si>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</si>
  <si>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</si>
  <si>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</si>
  <si>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</si>
  <si>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</si>
  <si>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</si>
  <si>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</si>
  <si>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</si>
  <si>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</si>
  <si>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</si>
  <si>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</si>
  <si>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</si>
  <si>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</si>
  <si>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</si>
  <si>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</si>
  <si>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</si>
  <si>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</si>
  <si>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</si>
  <si>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</si>
  <si>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</si>
  <si>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</si>
  <si>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</si>
  <si>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</si>
  <si>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</si>
  <si>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</si>
  <si>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</si>
  <si>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</si>
  <si>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</si>
  <si>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</si>
  <si>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</si>
  <si>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</si>
  <si>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</si>
  <si>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</si>
  <si>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</si>
  <si>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</si>
  <si>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</si>
  <si>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</si>
  <si>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</si>
  <si>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</si>
  <si>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</si>
  <si>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</si>
  <si>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</si>
  <si>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</si>
  <si>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</si>
  <si>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</si>
  <si>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</si>
  <si>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</si>
  <si>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</si>
  <si>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</si>
  <si>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</si>
  <si>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</si>
  <si>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</si>
  <si>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</si>
  <si>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</si>
  <si>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</si>
  <si>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</si>
  <si>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</si>
  <si>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</si>
  <si>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</si>
  <si>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</si>
  <si>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</si>
  <si>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</si>
  <si>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</si>
  <si>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</si>
  <si>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</si>
  <si>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</si>
  <si>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</si>
  <si>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</si>
  <si>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</si>
  <si>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</si>
  <si>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</si>
  <si>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</si>
  <si>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</si>
  <si>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</si>
  <si>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</si>
  <si>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</si>
  <si>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</si>
  <si>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</si>
  <si>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</si>
  <si>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</si>
  <si>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</si>
  <si>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</si>
  <si>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</si>
  <si>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</si>
  <si>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</si>
  <si>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</si>
  <si>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</si>
  <si>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</si>
  <si>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</si>
  <si>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</si>
  <si>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</si>
  <si>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</si>
  <si>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</si>
  <si>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</si>
  <si>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</si>
  <si>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</si>
  <si>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</si>
  <si>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</si>
  <si>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</si>
  <si>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</si>
  <si>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</si>
  <si>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</si>
  <si>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</si>
  <si>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</si>
  <si>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</si>
  <si>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</si>
  <si>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</si>
  <si>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</si>
  <si>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</si>
  <si>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</si>
  <si>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</si>
  <si>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</si>
  <si>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</si>
  <si>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</si>
  <si>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</si>
  <si>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</si>
  <si>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</si>
  <si>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</si>
  <si>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</si>
  <si>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</si>
  <si>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</si>
  <si>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</si>
  <si>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</si>
  <si>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</si>
  <si>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</si>
  <si>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</si>
  <si>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</si>
  <si>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</si>
  <si>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</si>
  <si>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</si>
  <si>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</si>
  <si>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</si>
  <si>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</si>
  <si>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</si>
  <si>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</si>
  <si>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</si>
  <si>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</si>
  <si>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</si>
  <si>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</si>
  <si>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</si>
  <si>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</si>
  <si>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</si>
  <si>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</si>
  <si>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</si>
  <si>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</si>
  <si>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</si>
  <si>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</si>
  <si>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</si>
  <si>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</si>
  <si>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</si>
  <si>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</si>
  <si>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</si>
  <si>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</si>
  <si>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</si>
  <si>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</si>
  <si>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</si>
  <si>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</si>
  <si>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</si>
  <si>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</si>
  <si>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</si>
  <si>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</si>
  <si>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</si>
  <si>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</si>
  <si>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</si>
  <si>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</si>
  <si>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</si>
  <si>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</si>
  <si>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</si>
  <si>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</si>
  <si>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</si>
  <si>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</si>
  <si>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</si>
  <si>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</si>
  <si>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</si>
  <si>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</si>
  <si>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</si>
  <si>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</si>
  <si>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</si>
  <si>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</si>
  <si>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</si>
  <si>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</si>
  <si>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</si>
  <si>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</si>
  <si>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</si>
  <si>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</si>
  <si>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</si>
  <si>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</si>
  <si>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</si>
  <si>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</si>
  <si>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</si>
  <si>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</si>
  <si>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</si>
  <si>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</si>
  <si>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</si>
  <si>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</si>
  <si>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</si>
  <si>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</si>
  <si>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</si>
  <si>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</si>
  <si>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</si>
  <si>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</si>
  <si>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</si>
  <si>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</si>
  <si>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</si>
  <si>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</si>
  <si>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</si>
  <si>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</si>
  <si>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</si>
  <si>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</si>
  <si>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</si>
  <si>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</si>
  <si>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</si>
  <si>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</si>
  <si>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</si>
  <si>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</si>
  <si>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</si>
  <si>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</si>
  <si>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</si>
  <si>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</si>
  <si>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</si>
  <si>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</si>
  <si>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</si>
  <si>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</si>
  <si>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</si>
  <si>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</si>
  <si>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</si>
  <si>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</si>
  <si>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</si>
  <si>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</si>
  <si>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</si>
  <si>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</si>
  <si>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</si>
  <si>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</si>
  <si>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</si>
  <si>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</si>
  <si>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</si>
  <si>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</si>
  <si>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</si>
  <si>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</si>
  <si>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</si>
  <si>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</si>
  <si>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</si>
  <si>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</si>
  <si>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</si>
  <si>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</si>
  <si>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</si>
  <si>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</si>
  <si>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</si>
  <si>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</si>
  <si>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</si>
  <si>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</si>
  <si>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</si>
  <si>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</si>
  <si>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</si>
  <si>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</si>
  <si>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</si>
  <si>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</si>
  <si>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</si>
  <si>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</si>
  <si>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</si>
  <si>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</si>
  <si>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</si>
  <si>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</si>
  <si>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</si>
  <si>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</si>
  <si>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</si>
  <si>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</si>
  <si>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</si>
  <si>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</si>
  <si>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</si>
  <si>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</si>
  <si>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</si>
  <si>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</si>
  <si>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</si>
  <si>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</si>
  <si>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</si>
  <si>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</si>
  <si>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</si>
  <si>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</si>
  <si>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</si>
  <si>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</si>
  <si>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</si>
  <si>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</si>
  <si>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</si>
  <si>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</si>
  <si>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</si>
  <si>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</si>
  <si>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</si>
  <si>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</si>
  <si>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</si>
  <si>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</si>
  <si>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</si>
  <si>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</si>
  <si>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</si>
  <si>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</si>
  <si>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</si>
  <si>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</si>
  <si>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</si>
  <si>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</si>
  <si>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</si>
  <si>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</si>
  <si>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</si>
  <si>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</si>
  <si>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</si>
  <si>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</si>
  <si>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</si>
  <si>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</si>
  <si>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</si>
  <si>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</si>
  <si>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</si>
  <si>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</si>
  <si>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</si>
  <si>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</si>
  <si>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</si>
  <si>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</si>
  <si>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</si>
  <si>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</si>
  <si>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</si>
  <si>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</si>
  <si>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</si>
  <si>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</si>
  <si>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</si>
  <si>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</si>
  <si>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</si>
  <si>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</si>
  <si>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</si>
  <si>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</si>
  <si>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</si>
  <si>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</si>
  <si>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</si>
  <si>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</si>
  <si>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</si>
  <si>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</si>
  <si>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</si>
  <si>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</si>
  <si>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</si>
  <si>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</si>
  <si>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</si>
  <si>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</si>
  <si>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</si>
  <si>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</si>
  <si>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</si>
  <si>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</si>
  <si>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</si>
  <si>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</si>
  <si>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</si>
  <si>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</si>
  <si>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</si>
  <si>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</si>
  <si>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</si>
  <si>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</si>
  <si>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</si>
  <si>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</si>
  <si>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</si>
  <si>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</si>
  <si>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</si>
  <si>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</si>
  <si>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</si>
  <si>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</si>
  <si>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</si>
  <si>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</si>
  <si>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</si>
  <si>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</si>
  <si>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</si>
  <si>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</si>
  <si>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</si>
  <si>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</si>
  <si>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</si>
  <si>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</si>
  <si>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</si>
  <si>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</si>
  <si>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</si>
  <si>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</si>
  <si>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</si>
  <si>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</si>
  <si>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</si>
  <si>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</si>
  <si>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</si>
  <si>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</si>
  <si>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</si>
  <si>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</si>
  <si>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</si>
  <si>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</si>
  <si>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</si>
  <si>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</si>
  <si>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</si>
  <si>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</si>
  <si>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</si>
  <si>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</si>
  <si>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</si>
  <si>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</si>
  <si>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</si>
  <si>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</si>
  <si>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</si>
  <si>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</si>
  <si>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</si>
  <si>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</si>
  <si>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</si>
  <si>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</si>
  <si>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</si>
  <si>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</si>
  <si>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</si>
  <si>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</si>
  <si>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</si>
  <si>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</si>
  <si>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</si>
  <si>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</si>
  <si>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</si>
  <si>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</si>
  <si>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</si>
  <si>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</si>
  <si>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</si>
  <si>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</si>
  <si>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</si>
  <si>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</si>
  <si>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</si>
  <si>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</si>
  <si>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</si>
  <si>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</si>
  <si>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</si>
  <si>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</si>
  <si>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</si>
  <si>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</si>
  <si>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</si>
  <si>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</si>
  <si>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</si>
  <si>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</si>
  <si>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</si>
  <si>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</si>
  <si>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</si>
  <si>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</si>
  <si>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</si>
  <si>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</si>
  <si>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</si>
  <si>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</si>
  <si>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</si>
  <si>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</si>
  <si>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</si>
  <si>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</si>
  <si>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</si>
  <si>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</si>
  <si>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</si>
  <si>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</si>
  <si>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</si>
  <si>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</si>
  <si>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</si>
  <si>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</si>
  <si>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</si>
  <si>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</si>
  <si>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</si>
  <si>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</si>
  <si>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</si>
  <si>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</si>
  <si>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</si>
  <si>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</si>
  <si>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</si>
  <si>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</si>
  <si>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</si>
  <si>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</si>
  <si>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</si>
  <si>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</si>
  <si>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</si>
  <si>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</si>
  <si>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</si>
  <si>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</si>
  <si>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</si>
  <si>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</si>
  <si>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</si>
  <si>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</si>
  <si>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</si>
  <si>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</si>
  <si>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</si>
  <si>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</si>
  <si>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</si>
  <si>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</si>
  <si>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</si>
  <si>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</si>
  <si>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</si>
  <si>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</si>
  <si>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</si>
  <si>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</si>
  <si>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</si>
  <si>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</si>
  <si>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</si>
  <si>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</si>
  <si>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</si>
  <si>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</si>
  <si>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</si>
  <si>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</si>
  <si>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</si>
  <si>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</si>
  <si>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</si>
  <si>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</si>
  <si>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</si>
  <si>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</si>
  <si>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</si>
  <si>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</si>
  <si>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</si>
  <si>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</si>
  <si>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</si>
  <si>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</si>
  <si>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</si>
  <si>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</si>
  <si>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</si>
  <si>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</si>
  <si>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</si>
  <si>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</si>
  <si>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</si>
  <si>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</si>
  <si>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</si>
  <si>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</si>
  <si>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</si>
  <si>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</si>
  <si>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</si>
  <si>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</si>
  <si>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</si>
  <si>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</si>
  <si>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</si>
  <si>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</si>
  <si>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</si>
  <si>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</si>
  <si>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</si>
  <si>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</si>
  <si>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</si>
  <si>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</si>
  <si>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</si>
  <si>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</si>
  <si>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</si>
  <si>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</si>
  <si>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</si>
  <si>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</si>
  <si>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</si>
  <si>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</si>
  <si>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</si>
  <si>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</si>
  <si>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</si>
  <si>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</si>
  <si>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</si>
  <si>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</si>
  <si>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</si>
  <si>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</si>
  <si>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</si>
  <si>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</si>
  <si>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</si>
  <si>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</si>
  <si>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</si>
  <si>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</si>
  <si>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</si>
  <si>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</si>
  <si>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</si>
  <si>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</si>
  <si>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</si>
  <si>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</si>
  <si>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</si>
  <si>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</si>
  <si>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</si>
  <si>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</si>
  <si>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</si>
  <si>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</si>
  <si>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</si>
  <si>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</si>
  <si>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</si>
  <si>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</si>
  <si>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</si>
  <si>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</si>
  <si>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</si>
  <si>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</si>
  <si>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</si>
  <si>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</si>
  <si>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</si>
  <si>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</si>
  <si>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</si>
  <si>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</si>
  <si>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</si>
  <si>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</si>
  <si>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</si>
  <si>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</si>
  <si>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</si>
  <si>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</si>
  <si>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</si>
  <si>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</si>
  <si>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</si>
  <si>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</si>
  <si>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</si>
  <si>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</si>
  <si>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</si>
  <si>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</si>
  <si>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</si>
  <si>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</si>
  <si>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</si>
  <si>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</si>
  <si>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</si>
  <si>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</si>
  <si>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</si>
  <si>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</si>
  <si>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</si>
  <si>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</si>
  <si>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</si>
  <si>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</si>
  <si>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</si>
  <si>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</si>
  <si>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</si>
  <si>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</si>
  <si>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</si>
  <si>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</si>
  <si>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</si>
  <si>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</si>
  <si>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</si>
  <si>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</si>
  <si>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</si>
  <si>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</si>
  <si>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</si>
  <si>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</si>
  <si>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</si>
  <si>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</si>
  <si>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</si>
  <si>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</si>
  <si>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</si>
  <si>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</si>
  <si>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</si>
  <si>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</si>
  <si>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</si>
  <si>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</si>
  <si>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</si>
  <si>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</si>
  <si>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</si>
  <si>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</si>
  <si>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</si>
  <si>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</si>
  <si>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</si>
  <si>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</si>
  <si>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</si>
  <si>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</si>
  <si>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</si>
  <si>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</si>
  <si>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</si>
  <si>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</si>
  <si>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</si>
  <si>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</si>
  <si>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</si>
  <si>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</si>
  <si>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</si>
  <si>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</si>
  <si>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</si>
  <si>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</si>
  <si>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</si>
  <si>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</si>
  <si>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</si>
  <si>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</si>
  <si>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</si>
  <si>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</si>
  <si>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</si>
  <si>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</si>
  <si>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</si>
  <si>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</si>
  <si>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</si>
  <si>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</si>
  <si>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</si>
  <si>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</si>
  <si>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</si>
  <si>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</si>
  <si>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</si>
  <si>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</si>
  <si>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</si>
  <si>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</si>
  <si>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</si>
  <si>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</si>
  <si>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</si>
  <si>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</si>
  <si>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</si>
  <si>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</si>
  <si>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</si>
  <si>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</si>
  <si>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</si>
  <si>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</si>
  <si>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</si>
  <si>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</si>
  <si>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</si>
  <si>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</si>
  <si>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</si>
  <si>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</si>
  <si>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</si>
  <si>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</si>
  <si>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</si>
  <si>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</si>
  <si>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</si>
  <si>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</si>
  <si>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</si>
  <si>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</si>
  <si>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</si>
  <si>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</si>
  <si>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</si>
  <si>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</si>
  <si>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</si>
  <si>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</si>
  <si>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</si>
  <si>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</si>
  <si>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</si>
  <si>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</si>
  <si>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</si>
  <si>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</si>
  <si>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</si>
  <si>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</si>
  <si>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</si>
  <si>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</si>
  <si>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</si>
  <si>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</si>
  <si>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</si>
  <si>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</si>
  <si>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</si>
  <si>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</si>
  <si>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</si>
  <si>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</si>
  <si>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</si>
  <si>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</si>
  <si>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</si>
  <si>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</si>
  <si>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</si>
  <si>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</si>
  <si>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</si>
  <si>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</si>
  <si>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</si>
  <si>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</si>
  <si>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</si>
  <si>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</si>
  <si>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</si>
  <si>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</si>
  <si>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</si>
  <si>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</si>
  <si>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</si>
  <si>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</si>
  <si>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</si>
  <si>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</si>
  <si>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</si>
  <si>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</si>
  <si>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</si>
  <si>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</si>
  <si>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</si>
  <si>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</si>
  <si>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</si>
  <si>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</si>
  <si>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</si>
  <si>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</si>
  <si>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</si>
  <si>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</si>
  <si>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</si>
  <si>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</si>
  <si>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</si>
  <si>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</si>
  <si>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</si>
  <si>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</si>
  <si>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</si>
  <si>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</si>
  <si>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</si>
  <si>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</si>
  <si>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</si>
  <si>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</si>
  <si>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</si>
  <si>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</si>
  <si>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</si>
  <si>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</si>
  <si>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</si>
  <si>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</si>
  <si>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</si>
  <si>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</si>
  <si>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</si>
  <si>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</si>
  <si>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</si>
  <si>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</si>
  <si>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</si>
  <si>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</si>
  <si>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</si>
  <si>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</si>
  <si>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</si>
  <si>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</si>
  <si>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</si>
  <si>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</si>
  <si>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</si>
  <si>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</si>
  <si>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</si>
  <si>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</si>
  <si>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</si>
  <si>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</si>
  <si>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</si>
  <si>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</si>
  <si>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</si>
  <si>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</si>
  <si>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</si>
  <si>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</si>
  <si>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</si>
  <si>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</si>
  <si>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</si>
  <si>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</si>
  <si>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</si>
  <si>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</si>
  <si>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</si>
  <si>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</si>
  <si>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</si>
  <si>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</si>
  <si>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</si>
  <si>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</si>
  <si>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</si>
  <si>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</si>
  <si>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</si>
  <si>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</si>
  <si>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</si>
  <si>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</si>
  <si>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</si>
  <si>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</si>
  <si>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</si>
  <si>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</si>
  <si>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</si>
  <si>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</si>
  <si>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</si>
  <si>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</si>
  <si>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</si>
  <si>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</si>
  <si>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</si>
  <si>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</si>
  <si>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</si>
  <si>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</si>
  <si>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</si>
  <si>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</si>
  <si>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</si>
  <si>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</si>
  <si>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</si>
  <si>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</si>
  <si>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</si>
  <si>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</si>
  <si>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</si>
  <si>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</si>
  <si>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</si>
  <si>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</si>
  <si>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</si>
  <si>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</si>
  <si>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</si>
  <si>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</si>
  <si>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</si>
  <si>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</si>
  <si>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</si>
  <si>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</si>
  <si>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</si>
  <si>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</si>
  <si>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</si>
  <si>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</si>
  <si>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</si>
  <si>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</si>
  <si>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</si>
  <si>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</si>
  <si>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</si>
  <si>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</si>
  <si>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</si>
  <si>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</si>
  <si>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</si>
  <si>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</si>
  <si>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</si>
  <si>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</si>
  <si>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</si>
  <si>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</si>
  <si>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</si>
  <si>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</si>
  <si>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</si>
  <si>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</si>
  <si>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</si>
  <si>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</si>
  <si>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</si>
  <si>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</si>
  <si>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</si>
  <si>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</si>
  <si>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</si>
  <si>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</si>
  <si>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</si>
  <si>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</si>
  <si>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</si>
  <si>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</si>
  <si>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</si>
  <si>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</si>
  <si>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</si>
  <si>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</si>
  <si>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</si>
  <si>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</si>
  <si>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</si>
  <si>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</si>
  <si>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</si>
  <si>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</si>
  <si>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</si>
  <si>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</si>
  <si>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</si>
  <si>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</si>
  <si>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</si>
  <si>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</si>
  <si>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</si>
  <si>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</si>
  <si>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</si>
  <si>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</si>
  <si>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</si>
  <si>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</si>
  <si>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</si>
  <si>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</si>
  <si>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</si>
  <si>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</si>
  <si>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</si>
  <si>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</si>
  <si>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</si>
  <si>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</si>
  <si>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</si>
  <si>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</si>
  <si>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</si>
  <si>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</si>
  <si>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</si>
  <si>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</si>
  <si>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</si>
  <si>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</si>
  <si>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</si>
  <si>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</si>
  <si>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</si>
  <si>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</si>
  <si>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</si>
  <si>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</si>
  <si>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</si>
  <si>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</si>
  <si>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</si>
  <si>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</si>
  <si>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</si>
  <si>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</si>
  <si>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</si>
  <si>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</si>
  <si>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</si>
  <si>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</si>
  <si>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</si>
  <si>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</si>
  <si>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</si>
  <si>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</si>
  <si>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</si>
  <si>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</si>
  <si>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</si>
  <si>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</si>
  <si>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</si>
  <si>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</si>
  <si>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</si>
  <si>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</si>
  <si>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</si>
  <si>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</si>
  <si>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</si>
  <si>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</si>
  <si>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</si>
  <si>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</si>
  <si>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</si>
  <si>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</si>
  <si>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</si>
  <si>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</si>
  <si>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</si>
  <si>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</si>
  <si>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</si>
  <si>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</si>
  <si>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</si>
  <si>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</si>
  <si>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</si>
  <si>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</si>
  <si>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</si>
  <si>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</si>
  <si>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</si>
  <si>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</si>
  <si>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</si>
  <si>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</si>
  <si>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</si>
  <si>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</si>
  <si>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</si>
  <si>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</si>
  <si>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</si>
  <si>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</si>
  <si>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</si>
  <si>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</si>
  <si>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</si>
  <si>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</si>
  <si>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</si>
  <si>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</si>
  <si>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</si>
  <si>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</si>
  <si>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</si>
  <si>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</si>
  <si>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</si>
  <si>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</si>
  <si>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</si>
  <si>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</si>
  <si>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</si>
  <si>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</si>
  <si>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</si>
  <si>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</si>
  <si>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</si>
  <si>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</si>
  <si>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</si>
  <si>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</si>
  <si>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</si>
  <si>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</si>
  <si>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</si>
  <si>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</si>
  <si>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</si>
  <si>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</si>
  <si>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</si>
  <si>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</si>
  <si>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</si>
  <si>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</si>
  <si>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</si>
  <si>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</si>
  <si>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</si>
  <si>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</si>
  <si>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</si>
  <si>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</si>
  <si>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</si>
  <si>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</si>
  <si>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</si>
  <si>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</si>
  <si>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</si>
  <si>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</si>
  <si>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</si>
  <si>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</si>
  <si>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</si>
  <si>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</si>
  <si>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</si>
  <si>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</si>
  <si>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</si>
  <si>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</si>
  <si>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</si>
  <si>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</si>
  <si>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</si>
  <si>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</si>
  <si>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</si>
  <si>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</si>
  <si>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</si>
  <si>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</si>
  <si>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</si>
  <si>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</si>
  <si>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</si>
  <si>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</si>
  <si>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</si>
  <si>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</si>
  <si>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</si>
  <si>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</si>
  <si>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</si>
  <si>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</si>
  <si>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</si>
  <si>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</si>
  <si>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</si>
  <si>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</si>
  <si>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</si>
  <si>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</si>
  <si>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</si>
  <si>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</si>
  <si>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</si>
  <si>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</si>
  <si>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</si>
  <si>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</si>
  <si>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</si>
  <si>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</si>
  <si>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</si>
  <si>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</si>
  <si>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</si>
  <si>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</si>
  <si>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</si>
  <si>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</si>
  <si>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</si>
  <si>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</si>
  <si>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</si>
  <si>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</si>
  <si>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</si>
  <si>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</si>
  <si>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</si>
  <si>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</si>
  <si>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</si>
  <si>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</si>
  <si>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</si>
  <si>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</si>
  <si>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</si>
  <si>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</si>
  <si>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</si>
  <si>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</si>
  <si>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</si>
  <si>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</si>
  <si>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</si>
  <si>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</si>
  <si>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</si>
  <si>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</si>
  <si>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</si>
  <si>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</si>
  <si>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</si>
  <si>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</si>
  <si>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</si>
  <si>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</si>
  <si>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</si>
  <si>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</si>
  <si>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</si>
  <si>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</si>
  <si>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</si>
  <si>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</si>
  <si>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</si>
  <si>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</si>
  <si>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</si>
  <si>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</si>
  <si>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</si>
  <si>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</si>
  <si>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</si>
  <si>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</si>
  <si>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</si>
  <si>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</si>
  <si>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</si>
  <si>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</si>
  <si>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</si>
  <si>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</si>
  <si>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</si>
  <si>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</si>
  <si>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</si>
  <si>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</si>
  <si>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</si>
  <si>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</si>
  <si>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</si>
  <si>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</si>
  <si>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</si>
  <si>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</si>
  <si>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</si>
  <si>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</si>
  <si>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</si>
  <si>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</si>
  <si>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</si>
  <si>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</si>
  <si>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</si>
  <si>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</si>
  <si>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</si>
  <si>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</si>
  <si>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</si>
  <si>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</si>
  <si>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</si>
  <si>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</si>
  <si>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</si>
  <si>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</si>
  <si>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</si>
  <si>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</si>
  <si>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</si>
  <si>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</si>
  <si>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</si>
  <si>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</si>
  <si>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</si>
  <si>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</si>
  <si>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</si>
  <si>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</si>
  <si>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</si>
  <si>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</si>
  <si>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</si>
  <si>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</si>
  <si>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</si>
  <si>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</si>
  <si>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</si>
  <si>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</si>
  <si>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</si>
  <si>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</si>
  <si>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</si>
  <si>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</si>
  <si>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</si>
  <si>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</si>
  <si>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</si>
  <si>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</si>
  <si>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</si>
  <si>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</si>
  <si>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</si>
  <si>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</si>
  <si>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</si>
  <si>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</si>
  <si>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</si>
  <si>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</si>
  <si>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</si>
  <si>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</si>
  <si>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</si>
  <si>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</si>
  <si>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</si>
  <si>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</si>
  <si>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</si>
  <si>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</si>
  <si>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</si>
  <si>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</si>
  <si>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</si>
  <si>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</si>
  <si>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</si>
  <si>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</si>
  <si>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</si>
  <si>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</si>
  <si>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</si>
  <si>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</si>
  <si>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</si>
  <si>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</si>
  <si>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</si>
  <si>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</si>
  <si>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</si>
  <si>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</si>
  <si>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</si>
  <si>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</si>
  <si>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</si>
  <si>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</si>
  <si>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</si>
  <si>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</si>
  <si>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</si>
  <si>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</si>
  <si>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</si>
  <si>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</si>
  <si>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</si>
  <si>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</si>
  <si>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</si>
  <si>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</si>
  <si>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</si>
  <si>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</si>
  <si>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</si>
  <si>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</si>
  <si>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</si>
  <si>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</si>
  <si>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</si>
  <si>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</si>
  <si>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</si>
  <si>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</si>
  <si>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</si>
  <si>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</si>
  <si>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</si>
  <si>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</si>
  <si>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</si>
  <si>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</si>
  <si>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</si>
  <si>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</si>
  <si>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</si>
  <si>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</si>
  <si>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</si>
  <si>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</si>
  <si>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</si>
  <si>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</si>
  <si>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</si>
  <si>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</si>
  <si>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</si>
  <si>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</si>
  <si>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</si>
  <si>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</si>
  <si>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</si>
  <si>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</si>
  <si>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</si>
  <si>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</si>
  <si>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</si>
  <si>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</si>
  <si>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</si>
  <si>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</si>
  <si>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</si>
  <si>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</si>
  <si>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</si>
  <si>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</si>
  <si>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</si>
  <si>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</si>
  <si>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</si>
  <si>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</si>
  <si>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</si>
  <si>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</si>
  <si>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</si>
  <si>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</si>
  <si>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</si>
  <si>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</si>
  <si>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</si>
  <si>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</si>
  <si>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</si>
  <si>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</si>
  <si>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</si>
  <si>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</si>
  <si>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</si>
  <si>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</si>
  <si>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</si>
  <si>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</si>
  <si>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</si>
  <si>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</si>
  <si>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</si>
  <si>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</si>
  <si>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</si>
  <si>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</si>
  <si>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</si>
  <si>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</si>
  <si>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</si>
  <si>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</si>
  <si>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</si>
  <si>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</si>
  <si>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</si>
  <si>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</si>
  <si>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</si>
  <si>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</si>
  <si>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</si>
  <si>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</si>
  <si>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</si>
  <si>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</si>
  <si>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</si>
  <si>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</si>
  <si>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</si>
  <si>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</si>
  <si>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</si>
  <si>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</si>
  <si>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</si>
  <si>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</si>
  <si>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</si>
  <si>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</si>
  <si>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</si>
  <si>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</si>
  <si>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</si>
  <si>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</si>
  <si>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</si>
  <si>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</si>
  <si>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</si>
  <si>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</si>
  <si>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</si>
  <si>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</si>
  <si>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</si>
  <si>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</si>
  <si>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</si>
  <si>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</si>
  <si>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</si>
  <si>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</si>
  <si>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</si>
  <si>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</si>
  <si>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</si>
  <si>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</si>
  <si>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</si>
  <si>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</si>
  <si>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</si>
  <si>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</si>
  <si>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</si>
  <si>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</si>
  <si>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</si>
  <si>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</si>
  <si>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</si>
  <si>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</si>
  <si>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</si>
  <si>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</si>
  <si>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</si>
  <si>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</si>
  <si>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</si>
  <si>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</si>
  <si>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</si>
  <si>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</si>
  <si>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</si>
  <si>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</si>
  <si>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</si>
  <si>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</si>
  <si>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</si>
  <si>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</si>
  <si>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</si>
  <si>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</si>
  <si>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</si>
  <si>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</si>
  <si>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</si>
  <si>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</si>
  <si>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</si>
  <si>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</si>
  <si>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</si>
  <si>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</si>
  <si>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</si>
  <si>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</si>
  <si>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</si>
  <si>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</si>
  <si>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</si>
  <si>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</si>
  <si>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</si>
  <si>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</si>
  <si>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</si>
  <si>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</si>
  <si>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</si>
  <si>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</si>
  <si>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</si>
  <si>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</si>
  <si>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</si>
  <si>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</si>
  <si>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</si>
  <si>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</si>
  <si>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</si>
  <si>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</si>
  <si>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</si>
  <si>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</si>
  <si>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</si>
  <si>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</si>
  <si>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</si>
  <si>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</si>
  <si>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</si>
  <si>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</si>
  <si>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</si>
  <si>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</si>
  <si>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</si>
  <si>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</si>
  <si>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</si>
  <si>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</si>
  <si>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</si>
  <si>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</si>
  <si>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</si>
  <si>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</si>
  <si>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</si>
  <si>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</si>
  <si>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</si>
  <si>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</si>
  <si>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</si>
  <si>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</si>
  <si>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</si>
  <si>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</si>
  <si>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</si>
  <si>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</si>
  <si>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</si>
  <si>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</si>
  <si>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</si>
  <si>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</si>
  <si>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</si>
  <si>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</si>
  <si>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</si>
  <si>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</si>
  <si>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</si>
  <si>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</si>
  <si>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</si>
  <si>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</si>
  <si>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</si>
  <si>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</si>
  <si>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</si>
  <si>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</si>
  <si>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</si>
  <si>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</si>
  <si>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</si>
  <si>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</si>
  <si>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</si>
  <si>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</si>
  <si>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</si>
  <si>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</si>
  <si>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</si>
  <si>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</si>
  <si>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</si>
  <si>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</si>
  <si>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</si>
  <si>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</si>
  <si>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</si>
  <si>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</si>
  <si>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</si>
  <si>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</si>
  <si>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</si>
  <si>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</si>
  <si>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</si>
  <si>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</si>
  <si>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</si>
  <si>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</si>
  <si>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</si>
  <si>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</si>
  <si>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</si>
  <si>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</si>
  <si>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</si>
  <si>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</si>
  <si>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</si>
  <si>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</si>
  <si>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</si>
  <si>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</si>
  <si>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</si>
  <si>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</si>
  <si>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</si>
  <si>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</si>
  <si>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</si>
  <si>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</si>
  <si>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</si>
  <si>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</si>
  <si>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</si>
  <si>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</si>
  <si>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</si>
  <si>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</si>
  <si>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</si>
  <si>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</si>
  <si>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</si>
  <si>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</si>
  <si>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</si>
  <si>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</si>
  <si>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</si>
  <si>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</si>
  <si>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</si>
  <si>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</si>
  <si>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</si>
  <si>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</si>
  <si>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</si>
  <si>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</si>
  <si>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</si>
  <si>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</si>
  <si>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</si>
  <si>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</si>
  <si>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</si>
  <si>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</si>
  <si>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</si>
  <si>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</si>
  <si>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</si>
  <si>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</si>
  <si>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</si>
  <si>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</si>
  <si>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</si>
  <si>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</si>
  <si>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</si>
  <si>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</si>
  <si>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</si>
  <si>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</si>
  <si>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</si>
  <si>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</si>
  <si>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</si>
  <si>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</si>
  <si>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</si>
  <si>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</si>
  <si>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</si>
  <si>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</si>
  <si>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</si>
  <si>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</si>
  <si>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</si>
  <si>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</si>
  <si>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</si>
  <si>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</si>
  <si>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</si>
  <si>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</si>
  <si>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</si>
  <si>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</si>
  <si>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</si>
  <si>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</si>
  <si>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</si>
  <si>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</si>
  <si>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</si>
  <si>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</si>
  <si>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</si>
  <si>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</si>
  <si>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</si>
  <si>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</si>
  <si>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</si>
  <si>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</si>
  <si>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</si>
  <si>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</si>
  <si>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</si>
  <si>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</si>
  <si>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</si>
  <si>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</si>
  <si>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</si>
  <si>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</si>
  <si>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</si>
  <si>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</si>
  <si>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</si>
  <si>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</si>
  <si>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</si>
  <si>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</si>
  <si>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</si>
  <si>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</si>
  <si>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</si>
  <si>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</si>
  <si>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</si>
  <si>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</si>
  <si>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</si>
  <si>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</si>
  <si>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</si>
  <si>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</si>
  <si>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</si>
  <si>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</si>
  <si>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</si>
  <si>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</si>
  <si>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</si>
  <si>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</si>
  <si>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</si>
  <si>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</si>
  <si>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</si>
  <si>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</si>
  <si>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</si>
  <si>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</si>
  <si>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</si>
  <si>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</si>
  <si>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</si>
  <si>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</si>
  <si>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</si>
  <si>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</si>
  <si>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</si>
  <si>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</si>
  <si>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</si>
  <si>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</si>
  <si>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</si>
  <si>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</si>
  <si>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</si>
  <si>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</si>
  <si>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</si>
  <si>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</si>
  <si>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</si>
  <si>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</si>
  <si>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</si>
  <si>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</si>
  <si>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</si>
  <si>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</si>
  <si>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</si>
  <si>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</si>
  <si>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</si>
  <si>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</si>
  <si>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</si>
  <si>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</si>
  <si>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</si>
  <si>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</si>
  <si>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</si>
  <si>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</si>
  <si>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</si>
  <si>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</si>
  <si>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</si>
  <si>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</si>
  <si>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</si>
  <si>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</si>
  <si>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</si>
  <si>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</si>
  <si>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</si>
  <si>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</si>
  <si>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</si>
  <si>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</si>
  <si>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</si>
  <si>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</si>
  <si>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</si>
  <si>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</si>
  <si>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</si>
  <si>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</si>
  <si>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</si>
  <si>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</si>
  <si>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</si>
  <si>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</si>
  <si>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</si>
  <si>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</si>
  <si>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</si>
  <si>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</si>
  <si>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</si>
  <si>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</si>
  <si>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</si>
  <si>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</si>
  <si>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</si>
  <si>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</si>
  <si>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</si>
  <si>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</si>
  <si>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</si>
  <si>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</si>
  <si>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</si>
  <si>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</si>
  <si>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</si>
  <si>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</si>
  <si>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</si>
  <si>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</si>
  <si>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</si>
  <si>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</si>
  <si>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</si>
  <si>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</si>
  <si>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</si>
  <si>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</si>
  <si>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</si>
  <si>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</si>
  <si>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</si>
  <si>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</si>
  <si>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</si>
  <si>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</si>
  <si>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</si>
  <si>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</si>
  <si>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</si>
  <si>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</si>
  <si>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</si>
  <si>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</si>
  <si>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</si>
  <si>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</si>
  <si>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</si>
  <si>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</si>
  <si>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</si>
  <si>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</si>
  <si>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</si>
  <si>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</si>
  <si>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</si>
  <si>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</si>
  <si>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</si>
  <si>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</si>
  <si>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</si>
  <si>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</si>
  <si>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</si>
  <si>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</si>
  <si>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</si>
  <si>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</si>
  <si>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</si>
  <si>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</si>
  <si>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</si>
  <si>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</si>
  <si>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</si>
  <si>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</si>
  <si>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</si>
  <si>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</si>
  <si>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</si>
  <si>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</si>
  <si>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</si>
  <si>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</si>
  <si>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</si>
  <si>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</si>
  <si>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</si>
  <si>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</si>
  <si>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</si>
  <si>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</si>
  <si>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</si>
  <si>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</si>
  <si>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</si>
  <si>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</si>
  <si>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</si>
  <si>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</si>
  <si>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</si>
  <si>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</si>
  <si>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</si>
  <si>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</si>
  <si>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</si>
  <si>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</si>
  <si>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</si>
  <si>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</si>
  <si>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</si>
  <si>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</si>
  <si>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</si>
  <si>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</si>
  <si>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</si>
  <si>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</si>
  <si>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</si>
  <si>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</si>
  <si>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</si>
  <si>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</si>
  <si>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</si>
  <si>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</si>
  <si>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</si>
  <si>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</si>
  <si>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</si>
  <si>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</si>
  <si>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</si>
  <si>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</si>
  <si>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</si>
  <si>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</si>
  <si>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</si>
  <si>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</si>
  <si>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</si>
  <si>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</si>
  <si>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</si>
  <si>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</si>
  <si>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</si>
  <si>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</si>
  <si>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</si>
  <si>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</si>
  <si>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</si>
  <si>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</si>
  <si>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</si>
  <si>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</si>
  <si>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</si>
  <si>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</si>
  <si>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</si>
  <si>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</si>
  <si>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</si>
  <si>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</si>
  <si>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</si>
  <si>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</si>
  <si>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</si>
  <si>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</si>
  <si>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</si>
  <si>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</si>
  <si>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</si>
  <si>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</si>
  <si>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</si>
  <si>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</si>
  <si>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</si>
  <si>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</si>
  <si>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</si>
  <si>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</si>
  <si>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</si>
  <si>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</si>
  <si>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</si>
  <si>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</si>
  <si>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</si>
  <si>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</si>
  <si>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</si>
  <si>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</si>
  <si>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</si>
  <si>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</si>
  <si>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</si>
  <si>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</si>
  <si>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</si>
  <si>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</si>
  <si>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</si>
  <si>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</si>
  <si>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</si>
  <si>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</si>
  <si>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</si>
  <si>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</si>
  <si>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</si>
  <si>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</si>
  <si>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</si>
  <si>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</si>
  <si>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</si>
  <si>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</si>
  <si>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</si>
  <si>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</si>
  <si>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</si>
  <si>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</si>
  <si>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</si>
  <si>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</si>
  <si>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</si>
  <si>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</si>
  <si>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</si>
  <si>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</si>
  <si>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</si>
  <si>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</si>
  <si>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</si>
  <si>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</si>
  <si>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</si>
  <si>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</si>
  <si>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</si>
  <si>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</si>
  <si>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</si>
  <si>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</si>
  <si>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</si>
  <si>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</si>
  <si>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</si>
  <si>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</si>
  <si>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</si>
  <si>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</si>
  <si>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</si>
  <si>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</si>
  <si>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</si>
  <si>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</si>
  <si>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</si>
  <si>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</si>
  <si>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</si>
  <si>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</si>
  <si>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</si>
  <si>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</si>
  <si>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</si>
  <si>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</si>
  <si>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</si>
  <si>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</si>
  <si>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</si>
  <si>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</si>
  <si>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</si>
  <si>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</si>
  <si>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</si>
  <si>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</si>
  <si>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</si>
  <si>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</si>
  <si>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</si>
  <si>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</si>
  <si>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</si>
  <si>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</si>
  <si>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</si>
  <si>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</si>
  <si>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</si>
  <si>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</si>
  <si>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</si>
  <si>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</si>
  <si>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</si>
  <si>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</si>
  <si>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</si>
  <si>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</si>
  <si>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</si>
  <si>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</si>
  <si>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</si>
  <si>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</si>
  <si>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</si>
  <si>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</si>
  <si>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</si>
  <si>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</si>
  <si>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</si>
  <si>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</si>
  <si>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</si>
  <si>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</si>
  <si>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</si>
  <si>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</si>
  <si>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</si>
  <si>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</si>
  <si>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</si>
  <si>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</si>
  <si>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</si>
  <si>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</si>
  <si>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</si>
  <si>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</si>
  <si>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</si>
  <si>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</si>
  <si>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</si>
  <si>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</si>
  <si>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</si>
  <si>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</si>
  <si>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</si>
  <si>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</si>
  <si>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</si>
  <si>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</si>
  <si>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</si>
  <si>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</si>
  <si>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</si>
  <si>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</si>
  <si>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</si>
  <si>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</si>
  <si>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</si>
  <si>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</si>
  <si>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</si>
  <si>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</si>
  <si>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</si>
  <si>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</si>
  <si>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</si>
  <si>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</si>
  <si>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</si>
  <si>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</si>
  <si>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</si>
  <si>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</si>
  <si>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</si>
  <si>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</si>
  <si>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</si>
  <si>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</si>
  <si>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</si>
  <si>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</si>
  <si>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</si>
  <si>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</si>
  <si>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</si>
  <si>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</si>
  <si>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</si>
  <si>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</si>
  <si>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</si>
  <si>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</si>
  <si>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</si>
  <si>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</si>
  <si>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</si>
  <si>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</si>
  <si>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</si>
  <si>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</si>
  <si>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</si>
  <si>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</si>
  <si>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</si>
  <si>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</si>
  <si>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</si>
  <si>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</si>
  <si>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</si>
  <si>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</si>
  <si>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</si>
  <si>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</si>
  <si>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</si>
  <si>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</si>
  <si>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</si>
  <si>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</si>
  <si>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</si>
  <si>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</si>
  <si>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</si>
  <si>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</si>
  <si>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</si>
  <si>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</si>
  <si>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</si>
  <si>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</si>
  <si>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</si>
  <si>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</si>
  <si>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</si>
  <si>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</si>
  <si>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</si>
  <si>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</si>
  <si>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</si>
  <si>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</si>
  <si>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</si>
  <si>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</si>
  <si>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</si>
  <si>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</si>
  <si>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</si>
  <si>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</si>
  <si>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</si>
  <si>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</si>
  <si>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</si>
  <si>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</si>
  <si>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</si>
  <si>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</si>
  <si>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</si>
  <si>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</si>
  <si>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</si>
  <si>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</si>
  <si>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</si>
  <si>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</si>
  <si>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</si>
  <si>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</si>
  <si>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</si>
  <si>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</si>
  <si>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</si>
  <si>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</si>
  <si>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</si>
  <si>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</si>
  <si>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</si>
  <si>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</si>
  <si>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</si>
  <si>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</si>
  <si>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</si>
  <si>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</si>
  <si>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</si>
  <si>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</si>
  <si>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</si>
  <si>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</si>
  <si>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</si>
  <si>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</si>
  <si>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</si>
  <si>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</si>
  <si>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</si>
  <si>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</si>
  <si>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</si>
  <si>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</si>
  <si>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</si>
  <si>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</si>
  <si>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</si>
  <si>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</si>
  <si>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</si>
  <si>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</si>
  <si>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</si>
  <si>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</si>
  <si>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</si>
  <si>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</si>
  <si>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</si>
  <si>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</si>
  <si>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</si>
  <si>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</si>
  <si>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</si>
  <si>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</si>
  <si>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</si>
  <si>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</si>
  <si>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</si>
  <si>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</si>
  <si>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</si>
  <si>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</si>
  <si>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</si>
  <si>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</si>
  <si>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</si>
  <si>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</si>
  <si>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</si>
  <si>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</si>
  <si>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</si>
  <si>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</si>
  <si>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</si>
  <si>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</si>
  <si>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</si>
  <si>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</si>
  <si>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</si>
  <si>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</si>
  <si>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</si>
  <si>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</si>
  <si>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</si>
  <si>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</si>
  <si>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</si>
  <si>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</si>
  <si>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</si>
  <si>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</si>
  <si>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</si>
  <si>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</si>
  <si>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</si>
  <si>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</si>
  <si>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</si>
  <si>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</si>
  <si>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</si>
  <si>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</si>
  <si>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</si>
  <si>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</si>
  <si>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</si>
  <si>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</si>
  <si>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</si>
  <si>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</si>
  <si>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</si>
  <si>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</si>
  <si>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</si>
  <si>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</si>
  <si>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</si>
  <si>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</si>
  <si>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</si>
  <si>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</si>
  <si>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</si>
  <si>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</si>
  <si>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</si>
  <si>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</si>
  <si>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</si>
  <si>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</si>
  <si>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</si>
  <si>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</si>
  <si>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</si>
  <si>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</si>
  <si>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</si>
  <si>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</si>
  <si>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</si>
  <si>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</si>
  <si>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</si>
  <si>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</si>
  <si>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</si>
  <si>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</si>
  <si>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</si>
  <si>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</si>
  <si>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</si>
  <si>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</si>
  <si>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</si>
  <si>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</si>
  <si>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</si>
  <si>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</si>
  <si>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</si>
  <si>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</si>
  <si>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</si>
  <si>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</si>
  <si>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</si>
  <si>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</si>
  <si>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</si>
  <si>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</si>
  <si>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</si>
  <si>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</si>
  <si>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</si>
  <si>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</si>
  <si>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</si>
  <si>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</si>
  <si>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</si>
  <si>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</si>
  <si>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</si>
  <si>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</si>
  <si>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</si>
  <si>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</si>
  <si>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</si>
  <si>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</si>
  <si>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</si>
  <si>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</si>
  <si>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</si>
  <si>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</si>
  <si>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</si>
  <si>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</si>
  <si>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</si>
  <si>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</si>
  <si>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</si>
  <si>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</si>
  <si>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</si>
  <si>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</si>
  <si>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</si>
  <si>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</si>
  <si>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</si>
  <si>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</si>
  <si>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</si>
  <si>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</si>
  <si>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</si>
  <si>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</si>
  <si>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</si>
  <si>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</si>
  <si>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</si>
  <si>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</si>
  <si>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</si>
  <si>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</si>
  <si>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</si>
  <si>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</si>
  <si>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</si>
  <si>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</si>
  <si>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</si>
  <si>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</si>
  <si>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</si>
  <si>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</si>
  <si>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</si>
  <si>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</si>
  <si>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</si>
  <si>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</si>
  <si>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</si>
  <si>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</si>
  <si>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</si>
  <si>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</si>
  <si>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</si>
  <si>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</si>
  <si>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</si>
  <si>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</si>
  <si>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</si>
  <si>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</si>
  <si>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</si>
  <si>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</si>
  <si>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</si>
  <si>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</si>
  <si>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</si>
  <si>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</si>
  <si>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</si>
  <si>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</si>
  <si>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</si>
  <si>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</si>
  <si>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</si>
  <si>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</si>
  <si>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</si>
  <si>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</si>
  <si>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</si>
  <si>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</si>
  <si>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</si>
  <si>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</si>
  <si>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</si>
  <si>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</si>
  <si>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</si>
  <si>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</si>
  <si>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</si>
  <si>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</si>
  <si>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</si>
  <si>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</si>
  <si>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</si>
  <si>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</si>
  <si>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</si>
  <si>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</si>
  <si>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</si>
  <si>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</si>
  <si>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</si>
  <si>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</si>
  <si>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</si>
  <si>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</si>
  <si>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</si>
  <si>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</si>
  <si>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</si>
  <si>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</si>
  <si>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</si>
  <si>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</si>
  <si>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</si>
  <si>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</si>
  <si>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</si>
  <si>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</si>
  <si>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</si>
  <si>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</si>
  <si>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</si>
  <si>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</si>
  <si>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</si>
  <si>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</si>
  <si>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</si>
  <si>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</si>
  <si>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</si>
  <si>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</si>
  <si>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</si>
  <si>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</si>
  <si>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</si>
  <si>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</si>
  <si>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</si>
  <si>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</si>
  <si>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</si>
  <si>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</si>
  <si>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</si>
  <si>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</si>
  <si>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</si>
  <si>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</si>
  <si>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</si>
  <si>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</si>
  <si>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</si>
  <si>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</si>
  <si>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</si>
  <si>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</si>
  <si>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</si>
  <si>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</si>
  <si>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</si>
  <si>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</si>
  <si>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</si>
  <si>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</si>
  <si>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</si>
  <si>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</si>
  <si>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</si>
  <si>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</si>
  <si>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</si>
  <si>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</si>
  <si>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</si>
  <si>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</si>
  <si>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</si>
  <si>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</si>
  <si>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</si>
  <si>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</si>
  <si>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</si>
  <si>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</si>
  <si>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</si>
  <si>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</si>
  <si>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</si>
  <si>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</si>
  <si>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</si>
  <si>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</si>
  <si>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</si>
  <si>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</si>
  <si>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</si>
  <si>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</si>
  <si>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</si>
  <si>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</si>
  <si>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</si>
  <si>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</si>
  <si>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</si>
  <si>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</si>
  <si>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</si>
  <si>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</si>
  <si>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</si>
  <si>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</si>
  <si>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</si>
  <si>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</si>
  <si>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</si>
  <si>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</si>
  <si>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</si>
  <si>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</si>
  <si>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</si>
  <si>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</si>
  <si>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</si>
  <si>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</si>
  <si>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</si>
  <si>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</si>
  <si>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</si>
  <si>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</si>
  <si>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</si>
  <si>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</si>
  <si>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</si>
  <si>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</si>
  <si>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</si>
  <si>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</si>
  <si>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</si>
  <si>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</si>
  <si>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</si>
  <si>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</si>
  <si>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</si>
  <si>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</si>
  <si>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</si>
  <si>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</si>
  <si>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</si>
  <si>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</si>
  <si>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</si>
  <si>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</si>
  <si>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</si>
  <si>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</si>
  <si>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</si>
  <si>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</si>
  <si>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</si>
  <si>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</si>
  <si>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</si>
  <si>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</si>
  <si>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</si>
  <si>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</si>
  <si>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</si>
  <si>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</si>
  <si>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</si>
  <si>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</si>
  <si>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</si>
  <si>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</si>
  <si>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</si>
  <si>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</si>
  <si>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</si>
  <si>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</si>
  <si>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</si>
  <si>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</si>
  <si>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</si>
  <si>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</si>
  <si>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</si>
  <si>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</si>
  <si>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</si>
  <si>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</si>
  <si>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</si>
  <si>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</si>
  <si>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</si>
  <si>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</si>
  <si>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</si>
  <si>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</si>
  <si>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</si>
  <si>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</si>
  <si>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</si>
  <si>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</si>
  <si>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</si>
  <si>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</si>
  <si>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</si>
  <si>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</si>
  <si>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</si>
  <si>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</si>
  <si>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</si>
  <si>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</si>
  <si>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</si>
  <si>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</si>
  <si>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</si>
  <si>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</si>
  <si>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</si>
  <si>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</si>
  <si>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</si>
  <si>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</si>
  <si>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</si>
  <si>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</si>
  <si>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</si>
  <si>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</si>
  <si>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</si>
  <si>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</si>
  <si>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</si>
  <si>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</si>
  <si>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</si>
  <si>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</si>
  <si>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</si>
  <si>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</si>
  <si>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</si>
  <si>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</si>
  <si>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</si>
  <si>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</si>
  <si>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</si>
  <si>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</si>
  <si>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</si>
  <si>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</si>
  <si>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</si>
  <si>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</si>
  <si>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</si>
  <si>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</si>
  <si>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</si>
  <si>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</si>
  <si>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</si>
  <si>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</si>
  <si>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</si>
  <si>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</si>
  <si>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</si>
  <si>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</si>
  <si>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</si>
  <si>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</si>
  <si>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</si>
  <si>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</si>
  <si>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</si>
  <si>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</si>
  <si>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</si>
  <si>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</si>
  <si>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</si>
  <si>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</si>
  <si>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</si>
  <si>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</si>
  <si>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</si>
  <si>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</si>
  <si>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</si>
  <si>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</si>
  <si>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</si>
  <si>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</si>
  <si>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</si>
  <si>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</si>
  <si>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</si>
  <si>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</si>
  <si>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</si>
  <si>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</si>
  <si>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</si>
  <si>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</si>
  <si>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</si>
  <si>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</si>
  <si>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</si>
  <si>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</si>
  <si>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</si>
  <si>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</si>
  <si>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</si>
  <si>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</si>
  <si>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</si>
  <si>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</si>
  <si>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</si>
  <si>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</si>
  <si>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</si>
  <si>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</si>
  <si>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</si>
  <si>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</si>
  <si>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</si>
  <si>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</si>
  <si>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</si>
  <si>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</si>
  <si>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</si>
  <si>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</si>
  <si>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</si>
  <si>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</si>
  <si>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</si>
  <si>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</si>
  <si>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</si>
  <si>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</si>
  <si>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</si>
  <si>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</si>
  <si>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</si>
  <si>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</si>
  <si>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</si>
  <si>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</si>
  <si>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</si>
  <si>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</si>
  <si>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</si>
  <si>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</si>
  <si>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</si>
  <si>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</si>
  <si>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</si>
  <si>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</si>
  <si>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</si>
  <si>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</si>
  <si>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</si>
  <si>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</si>
  <si>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</si>
  <si>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</si>
  <si>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</si>
  <si>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</si>
  <si>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</si>
  <si>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</si>
  <si>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</si>
  <si>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</si>
  <si>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</si>
  <si>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</si>
  <si>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</si>
  <si>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</si>
  <si>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</si>
  <si>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</si>
  <si>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</si>
  <si>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</si>
  <si>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</si>
  <si>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</si>
  <si>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</si>
  <si>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</si>
  <si>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</si>
  <si>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</si>
  <si>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</si>
  <si>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</si>
  <si>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</si>
  <si>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</si>
  <si>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</si>
  <si>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</si>
  <si>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</si>
  <si>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</si>
  <si>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</si>
  <si>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</si>
  <si>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</si>
  <si>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</si>
  <si>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</si>
  <si>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</si>
  <si>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</si>
  <si>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</si>
  <si>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</si>
  <si>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</si>
  <si>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</si>
  <si>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</si>
  <si>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</si>
  <si>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</si>
  <si>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</si>
  <si>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</si>
  <si>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</si>
  <si>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</si>
  <si>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</si>
  <si>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</si>
  <si>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</si>
  <si>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</si>
  <si>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</si>
  <si>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</si>
  <si>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</si>
  <si>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</si>
  <si>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</si>
  <si>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</si>
  <si>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</si>
  <si>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</si>
  <si>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</si>
  <si>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</si>
  <si>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</si>
  <si>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</si>
  <si>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</si>
  <si>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</si>
  <si>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</si>
  <si>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</si>
  <si>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</si>
  <si>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</si>
  <si>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</si>
  <si>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</si>
  <si>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</si>
  <si>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</si>
  <si>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</si>
  <si>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</si>
  <si>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</si>
  <si>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</si>
  <si>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</si>
  <si>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</si>
  <si>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</si>
  <si>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</si>
  <si>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</si>
  <si>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</si>
  <si>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</si>
  <si>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</si>
  <si>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</si>
  <si>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</si>
  <si>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</si>
  <si>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</si>
  <si>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</si>
  <si>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</si>
  <si>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</si>
  <si>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</si>
  <si>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</si>
  <si>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</si>
  <si>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</si>
  <si>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</si>
  <si>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</si>
  <si>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</si>
  <si>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</si>
  <si>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</si>
  <si>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</si>
  <si>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</si>
  <si>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</si>
  <si>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</si>
  <si>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</si>
  <si>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</si>
  <si>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</si>
  <si>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</si>
  <si>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</si>
  <si>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</si>
  <si>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</si>
  <si>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</si>
  <si>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</si>
  <si>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</si>
  <si>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</si>
  <si>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</si>
  <si>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</si>
  <si>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</si>
  <si>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</si>
  <si>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</si>
  <si>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</si>
  <si>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</si>
  <si>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</si>
  <si>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</si>
  <si>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</si>
  <si>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</si>
  <si>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</si>
  <si>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</si>
  <si>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</si>
  <si>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</si>
  <si>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</si>
  <si>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</si>
  <si>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</si>
  <si>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</si>
  <si>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</si>
  <si>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</si>
  <si>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</si>
  <si>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</si>
  <si>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</si>
  <si>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</si>
  <si>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</si>
  <si>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</si>
  <si>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</si>
  <si>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</si>
  <si>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</si>
  <si>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</si>
  <si>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</si>
  <si>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</si>
  <si>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</si>
  <si>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</si>
  <si>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</si>
  <si>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</si>
  <si>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</si>
  <si>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</si>
  <si>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</si>
  <si>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</si>
  <si>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</si>
  <si>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</si>
  <si>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</si>
  <si>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</si>
  <si>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</si>
  <si>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</si>
  <si>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</si>
  <si>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</si>
  <si>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</si>
  <si>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</si>
  <si>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</si>
  <si>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</si>
  <si>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</si>
  <si>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</si>
  <si>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</si>
  <si>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</si>
  <si>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</si>
  <si>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</si>
  <si>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</si>
  <si>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</si>
  <si>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</si>
  <si>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</si>
  <si>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</si>
  <si>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</si>
  <si>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</si>
  <si>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</si>
  <si>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</si>
  <si>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</si>
  <si>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</si>
  <si>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</si>
  <si>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</si>
  <si>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</si>
  <si>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</si>
  <si>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</si>
  <si>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</si>
  <si>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</si>
  <si>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</si>
  <si>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</si>
  <si>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</si>
  <si>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</si>
  <si>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</si>
  <si>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</si>
  <si>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</si>
  <si>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</si>
  <si>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</si>
  <si>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</si>
  <si>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</si>
  <si>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</si>
  <si>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</si>
  <si>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</si>
  <si>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</si>
  <si>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</si>
  <si>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</si>
  <si>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</si>
  <si>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</si>
  <si>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</si>
  <si>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</si>
  <si>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</si>
  <si>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</si>
  <si>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</si>
  <si>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</si>
  <si>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</si>
  <si>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</si>
  <si>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</si>
  <si>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</si>
  <si>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</si>
  <si>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</si>
  <si>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</si>
  <si>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</si>
  <si>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</si>
  <si>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</si>
  <si>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</si>
  <si>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</si>
  <si>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</si>
  <si>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</si>
  <si>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</si>
  <si>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</si>
  <si>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</si>
  <si>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</si>
  <si>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</si>
  <si>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</si>
  <si>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</si>
  <si>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</si>
  <si>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</si>
  <si>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</si>
  <si>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</si>
  <si>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</si>
  <si>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</si>
  <si>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</si>
  <si>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</si>
  <si>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</si>
  <si>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</si>
  <si>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</si>
  <si>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</si>
  <si>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</si>
  <si>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</si>
  <si>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</si>
  <si>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</si>
  <si>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</si>
  <si>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</si>
  <si>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</si>
  <si>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</si>
  <si>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</si>
  <si>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</si>
  <si>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</si>
  <si>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</si>
  <si>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</si>
  <si>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</si>
  <si>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</si>
  <si>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</si>
  <si>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</si>
  <si>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</si>
  <si>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</si>
  <si>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</si>
  <si>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</si>
  <si>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</si>
  <si>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</si>
  <si>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</si>
  <si>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</si>
  <si>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</si>
  <si>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</si>
  <si>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</si>
  <si>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</si>
  <si>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</si>
  <si>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</si>
  <si>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</si>
  <si>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</si>
  <si>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</si>
  <si>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</si>
  <si>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</si>
  <si>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</si>
  <si>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</si>
  <si>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</si>
  <si>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</si>
  <si>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</si>
  <si>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</si>
  <si>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</si>
  <si>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</si>
  <si>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</si>
  <si>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</si>
  <si>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</si>
  <si>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</si>
  <si>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</si>
  <si>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</si>
  <si>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</si>
  <si>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</si>
  <si>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</si>
  <si>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</si>
  <si>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</si>
  <si>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</si>
  <si>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</si>
  <si>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</si>
  <si>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</si>
  <si>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</si>
  <si>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</si>
  <si>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</si>
  <si>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</si>
  <si>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</si>
  <si>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</si>
  <si>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</si>
  <si>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</si>
  <si>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</si>
  <si>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</si>
  <si>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</si>
  <si>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</si>
  <si>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</si>
  <si>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</si>
  <si>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</si>
  <si>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</si>
  <si>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</si>
  <si>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</si>
  <si>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</si>
  <si>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</si>
  <si>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</si>
  <si>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</si>
  <si>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</si>
  <si>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</si>
  <si>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</si>
  <si>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</si>
  <si>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</si>
  <si>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</si>
  <si>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</si>
  <si>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</si>
  <si>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</si>
  <si>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</si>
  <si>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</si>
  <si>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</si>
  <si>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</si>
  <si>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</si>
  <si>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</si>
  <si>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</si>
  <si>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</si>
  <si>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</si>
  <si>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</si>
  <si>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</si>
  <si>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</si>
  <si>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</si>
  <si>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</si>
  <si>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</si>
  <si>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</si>
  <si>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</si>
  <si>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</si>
  <si>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</si>
  <si>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</si>
  <si>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</si>
  <si>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</si>
  <si>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</si>
  <si>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</si>
  <si>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</si>
  <si>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</si>
  <si>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</si>
  <si>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</si>
  <si>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</si>
  <si>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</si>
  <si>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</si>
  <si>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</si>
  <si>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</si>
  <si>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</si>
  <si>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</si>
  <si>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</si>
  <si>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</si>
  <si>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</si>
  <si>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</si>
  <si>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</si>
  <si>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</si>
  <si>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</si>
  <si>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</si>
  <si>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</si>
  <si>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</si>
  <si>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</si>
  <si>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</si>
  <si>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</si>
  <si>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</si>
  <si>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</si>
  <si>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</si>
  <si>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</si>
  <si>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</si>
  <si>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</si>
  <si>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</si>
  <si>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</si>
  <si>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</si>
  <si>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</si>
  <si>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</si>
  <si>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</si>
  <si>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</si>
  <si>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</si>
  <si>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</si>
  <si>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</si>
  <si>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</si>
  <si>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</si>
  <si>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</si>
  <si>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</si>
  <si>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</si>
  <si>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</si>
  <si>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</si>
  <si>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</si>
  <si>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</si>
  <si>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</si>
  <si>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</si>
  <si>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</si>
  <si>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</si>
  <si>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</si>
  <si>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</si>
  <si>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</si>
  <si>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</si>
  <si>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</si>
  <si>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</si>
  <si>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</si>
  <si>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</si>
  <si>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</si>
  <si>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</si>
  <si>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</si>
  <si>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</si>
  <si>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</si>
  <si>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</si>
  <si>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</si>
  <si>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</si>
  <si>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</si>
  <si>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</si>
  <si>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</si>
  <si>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</si>
  <si>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</si>
  <si>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</si>
  <si>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</si>
  <si>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</si>
  <si>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</si>
  <si>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</si>
  <si>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</si>
  <si>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</si>
  <si>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</si>
  <si>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</si>
  <si>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</si>
  <si>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</si>
  <si>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</si>
  <si>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</si>
  <si>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</si>
  <si>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</si>
  <si>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</si>
  <si>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</si>
  <si>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</si>
  <si>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</si>
  <si>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</si>
  <si>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</si>
  <si>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</si>
  <si>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</si>
  <si>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</si>
  <si>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</si>
  <si>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</si>
  <si>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</si>
  <si>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</si>
  <si>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</si>
  <si>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</si>
  <si>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</si>
  <si>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</si>
  <si>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</si>
  <si>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</si>
  <si>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</si>
  <si>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</si>
  <si>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</si>
  <si>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</si>
  <si>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</si>
  <si>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</si>
  <si>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</si>
  <si>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</si>
  <si>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</si>
  <si>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</si>
  <si>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</si>
  <si>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</si>
  <si>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</si>
  <si>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</si>
  <si>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</si>
  <si>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</si>
  <si>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</si>
  <si>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</si>
  <si>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</si>
  <si>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</si>
  <si>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</si>
  <si>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</si>
  <si>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</si>
  <si>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</si>
  <si>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</si>
  <si>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</si>
  <si>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</si>
  <si>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</si>
  <si>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</si>
  <si>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</si>
  <si>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</si>
  <si>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</si>
  <si>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</si>
  <si>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</si>
  <si>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</si>
  <si>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</si>
  <si>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</si>
  <si>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</si>
  <si>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</si>
  <si>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</si>
  <si>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</si>
  <si>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</si>
  <si>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</si>
  <si>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</si>
  <si>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</si>
  <si>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</si>
  <si>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</si>
  <si>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</si>
  <si>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</si>
  <si>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</si>
  <si>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</si>
  <si>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</si>
  <si>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</si>
  <si>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</si>
  <si>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</si>
  <si>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</si>
  <si>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</si>
  <si>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</si>
  <si>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</si>
  <si>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</si>
  <si>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</si>
  <si>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</si>
  <si>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</si>
  <si>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</si>
  <si>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</si>
  <si>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</si>
  <si>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</si>
  <si>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</si>
  <si>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</si>
  <si>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</si>
  <si>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</si>
  <si>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</si>
  <si>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</si>
  <si>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</si>
  <si>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</si>
  <si>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</si>
  <si>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</si>
  <si>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</si>
  <si>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</si>
  <si>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</si>
  <si>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</si>
  <si>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</si>
  <si>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</si>
  <si>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</si>
  <si>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</si>
  <si>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</si>
  <si>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</si>
  <si>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</si>
  <si>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</si>
  <si>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</si>
  <si>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</si>
  <si>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</si>
  <si>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</si>
  <si>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</si>
  <si>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</si>
  <si>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</si>
  <si>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</si>
  <si>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</si>
  <si>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</si>
  <si>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</si>
  <si>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</si>
  <si>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</si>
  <si>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</si>
  <si>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</si>
  <si>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</si>
  <si>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</si>
  <si>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</si>
  <si>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</si>
  <si>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</si>
  <si>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</si>
  <si>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</si>
  <si>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</si>
  <si>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</si>
  <si>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</si>
  <si>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</si>
  <si>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</si>
  <si>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</si>
  <si>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</si>
  <si>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</si>
  <si>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</si>
  <si>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</si>
  <si>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</si>
  <si>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</si>
  <si>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</si>
  <si>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</si>
  <si>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</si>
  <si>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</si>
  <si>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</si>
  <si>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</si>
  <si>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</si>
  <si>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</si>
  <si>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</si>
  <si>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</si>
  <si>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</si>
  <si>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</si>
  <si>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</si>
  <si>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</si>
  <si>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</si>
  <si>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</si>
  <si>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</si>
  <si>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</si>
  <si>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</si>
  <si>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</si>
  <si>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</si>
  <si>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</si>
  <si>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</si>
  <si>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</si>
  <si>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</si>
  <si>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</si>
  <si>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</si>
  <si>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</si>
  <si>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</si>
  <si>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</si>
  <si>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</si>
  <si>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</si>
  <si>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</si>
  <si>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</si>
  <si>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</si>
  <si>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</si>
  <si>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</si>
  <si>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</si>
  <si>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</si>
  <si>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</si>
  <si>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</si>
  <si>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</si>
  <si>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</si>
  <si>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</si>
  <si>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</si>
  <si>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</si>
  <si>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</si>
  <si>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</si>
  <si>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</si>
  <si>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</si>
  <si>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</si>
  <si>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</si>
  <si>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</si>
  <si>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</si>
  <si>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</si>
  <si>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</si>
  <si>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</si>
  <si>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</si>
  <si>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</si>
  <si>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</si>
  <si>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</si>
  <si>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</si>
  <si>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</si>
  <si>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</si>
  <si>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</si>
  <si>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</si>
  <si>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</si>
  <si>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</si>
  <si>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</si>
  <si>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</si>
  <si>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</si>
  <si>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</si>
  <si>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</si>
  <si>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</si>
  <si>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</si>
  <si>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</si>
  <si>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</si>
  <si>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</si>
  <si>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</si>
  <si>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</si>
  <si>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</si>
  <si>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</si>
  <si>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</si>
  <si>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</si>
  <si>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</si>
  <si>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</si>
  <si>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</si>
  <si>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</si>
  <si>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</si>
  <si>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</si>
  <si>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</si>
  <si>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</si>
  <si>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</si>
  <si>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</si>
  <si>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</si>
  <si>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</si>
  <si>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</si>
  <si>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</si>
  <si>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</si>
  <si>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</si>
  <si>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</si>
  <si>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</si>
  <si>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</si>
  <si>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</si>
  <si>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</si>
  <si>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</si>
  <si>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</si>
  <si>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</si>
  <si>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</si>
  <si>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</si>
  <si>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</si>
  <si>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</si>
  <si>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</si>
  <si>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</si>
  <si>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</si>
  <si>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</si>
  <si>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</si>
  <si>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</si>
  <si>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</si>
  <si>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</si>
  <si>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</si>
  <si>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</si>
  <si>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</si>
  <si>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</si>
  <si>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</si>
  <si>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</si>
  <si>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</si>
  <si>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</si>
  <si>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</si>
  <si>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</si>
  <si>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</si>
  <si>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</si>
  <si>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</si>
  <si>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</si>
  <si>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</si>
  <si>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</si>
  <si>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</si>
  <si>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</si>
  <si>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</si>
  <si>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</si>
  <si>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</si>
  <si>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</si>
  <si>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</si>
  <si>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</si>
  <si>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</si>
  <si>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</si>
  <si>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</si>
  <si>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</si>
  <si>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</si>
  <si>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</si>
  <si>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</si>
  <si>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</si>
  <si>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</si>
  <si>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</si>
  <si>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</si>
  <si>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</si>
  <si>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</si>
  <si>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</si>
  <si>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</si>
  <si>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</si>
  <si>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</si>
  <si>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</si>
  <si>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</si>
  <si>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</si>
  <si>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</si>
  <si>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</si>
  <si>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</si>
  <si>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</si>
  <si>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</si>
  <si>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</si>
  <si>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</si>
  <si>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</si>
  <si>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</si>
  <si>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</si>
  <si>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</si>
  <si>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</si>
  <si>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</si>
  <si>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</si>
  <si>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</si>
  <si>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</si>
  <si>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</si>
  <si>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</si>
  <si>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</si>
  <si>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</si>
  <si>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</si>
  <si>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</si>
  <si>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</si>
  <si>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</si>
  <si>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</si>
  <si>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</si>
  <si>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</si>
  <si>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</si>
  <si>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</si>
  <si>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</si>
  <si>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</si>
  <si>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</si>
  <si>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</si>
  <si>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</si>
  <si>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</si>
  <si>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</si>
  <si>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</si>
  <si>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</si>
  <si>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</si>
  <si>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</si>
  <si>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</si>
  <si>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</si>
  <si>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</si>
  <si>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</si>
  <si>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</si>
  <si>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</si>
  <si>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</si>
  <si>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</si>
  <si>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</si>
  <si>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</si>
  <si>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</si>
  <si>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</si>
  <si>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</si>
  <si>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</si>
  <si>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</si>
  <si>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</si>
  <si>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</si>
  <si>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</si>
  <si>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</si>
  <si>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</si>
  <si>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</si>
  <si>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</si>
  <si>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</si>
  <si>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</si>
  <si>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</si>
  <si>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</si>
  <si>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</si>
  <si>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</si>
  <si>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</si>
  <si>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</si>
  <si>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</si>
  <si>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</si>
  <si>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</si>
  <si>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</si>
  <si>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</si>
  <si>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</si>
  <si>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</si>
  <si>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</si>
  <si>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</si>
  <si>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</si>
  <si>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</si>
  <si>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</si>
  <si>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</si>
  <si>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</si>
  <si>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</si>
  <si>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</si>
  <si>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</si>
  <si>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</si>
  <si>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</si>
  <si>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</si>
  <si>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</si>
  <si>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</si>
  <si>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</si>
  <si>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</si>
  <si>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</si>
  <si>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</si>
  <si>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</si>
  <si>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</si>
  <si>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</si>
  <si>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</si>
  <si>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</si>
  <si>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</si>
  <si>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</si>
  <si>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</si>
  <si>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</si>
  <si>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</si>
  <si>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</si>
  <si>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</si>
  <si>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</si>
  <si>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</si>
  <si>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</si>
  <si>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</si>
  <si>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</si>
  <si>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</si>
  <si>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</si>
  <si>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</si>
  <si>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</si>
  <si>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</si>
  <si>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</si>
  <si>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</si>
  <si>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</si>
  <si>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</si>
  <si>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</si>
  <si>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</si>
  <si>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</si>
  <si>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</si>
  <si>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</si>
  <si>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</si>
  <si>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</si>
  <si>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</si>
  <si>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</si>
  <si>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</si>
  <si>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</si>
  <si>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</si>
  <si>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</si>
  <si>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</si>
  <si>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</si>
  <si>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</si>
  <si>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</si>
  <si>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</si>
  <si>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</si>
  <si>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</si>
  <si>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</si>
  <si>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</si>
  <si>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</si>
  <si>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</si>
  <si>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</si>
  <si>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</si>
  <si>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</si>
  <si>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</si>
  <si>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</si>
  <si>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</si>
  <si>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</si>
  <si>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</si>
  <si>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</si>
  <si>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</si>
  <si>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</si>
  <si>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</si>
  <si>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</si>
  <si>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</si>
  <si>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</si>
  <si>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</si>
  <si>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</si>
  <si>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</si>
  <si>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</si>
  <si>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</si>
  <si>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</si>
  <si>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</si>
  <si>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</si>
  <si>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</si>
  <si>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</si>
  <si>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</si>
  <si>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</si>
  <si>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</si>
  <si>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</si>
  <si>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</si>
  <si>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</si>
  <si>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</si>
  <si>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</si>
  <si>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</si>
  <si>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</si>
  <si>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</si>
  <si>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</si>
  <si>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</si>
  <si>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</si>
  <si>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</si>
  <si>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</si>
  <si>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</si>
  <si>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</si>
  <si>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</si>
  <si>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</si>
  <si>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</si>
  <si>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</si>
  <si>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</si>
  <si>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</si>
  <si>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</si>
  <si>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</si>
  <si>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</si>
  <si>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</si>
  <si>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</si>
  <si>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</si>
  <si>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</si>
  <si>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</si>
  <si>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</si>
  <si>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</si>
  <si>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</si>
  <si>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</si>
  <si>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</si>
  <si>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</si>
  <si>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</si>
  <si>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</si>
  <si>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</si>
  <si>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</si>
  <si>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</si>
  <si>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</si>
  <si>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</si>
  <si>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</si>
  <si>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</si>
  <si>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</si>
  <si>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</si>
  <si>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</si>
  <si>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</si>
  <si>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</si>
  <si>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</si>
  <si>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</si>
  <si>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</si>
  <si>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</si>
  <si>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</si>
  <si>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</si>
  <si>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</si>
  <si>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</si>
  <si>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</si>
  <si>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</si>
  <si>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</si>
  <si>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</si>
  <si>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</si>
  <si>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</si>
  <si>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</si>
  <si>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</si>
  <si>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</si>
  <si>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</si>
  <si>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</si>
  <si>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</si>
  <si>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</si>
  <si>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</si>
  <si>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</si>
  <si>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</si>
  <si>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</si>
  <si>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</si>
  <si>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</si>
  <si>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</si>
  <si>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</si>
  <si>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</si>
  <si>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</si>
  <si>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</si>
  <si>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</si>
  <si>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</si>
  <si>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</si>
  <si>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</si>
  <si>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</si>
  <si>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</si>
  <si>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</si>
  <si>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</si>
  <si>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</si>
  <si>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</si>
  <si>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</si>
  <si>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</si>
  <si>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</si>
  <si>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</si>
  <si>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</si>
  <si>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</si>
  <si>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</si>
  <si>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</si>
  <si>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</si>
  <si>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</si>
  <si>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</si>
  <si>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</si>
  <si>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</si>
  <si>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</si>
  <si>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</si>
  <si>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</si>
  <si>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</si>
  <si>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</si>
  <si>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</si>
  <si>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</si>
  <si>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</si>
  <si>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</si>
  <si>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</si>
  <si>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</si>
  <si>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</si>
  <si>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</si>
  <si>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</si>
  <si>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</si>
  <si>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</si>
  <si>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</si>
  <si>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</si>
  <si>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</si>
  <si>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</si>
  <si>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</si>
  <si>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</si>
  <si>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</si>
  <si>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</si>
  <si>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</si>
  <si>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</si>
  <si>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</si>
  <si>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</si>
  <si>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</si>
  <si>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</si>
  <si>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</si>
  <si>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</si>
  <si>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</si>
  <si>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</si>
  <si>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</si>
  <si>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</si>
  <si>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</si>
  <si>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</si>
  <si>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</si>
  <si>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</si>
  <si>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</si>
  <si>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</si>
  <si>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</si>
  <si>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</si>
  <si>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</si>
  <si>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</si>
  <si>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</si>
  <si>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</si>
  <si>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</si>
  <si>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</si>
  <si>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</si>
  <si>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</si>
  <si>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</si>
  <si>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</si>
  <si>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</si>
  <si>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</si>
  <si>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</si>
  <si>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</si>
  <si>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</si>
  <si>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</si>
  <si>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</si>
  <si>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</si>
  <si>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</si>
  <si>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</si>
  <si>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</si>
  <si>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</si>
  <si>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</si>
  <si>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</si>
  <si>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</si>
  <si>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</si>
  <si>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</si>
  <si>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</si>
  <si>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</si>
  <si>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</si>
  <si>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</si>
  <si>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</si>
  <si>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</si>
  <si>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</si>
  <si>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</si>
  <si>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</si>
  <si>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</si>
  <si>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</si>
  <si>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</si>
  <si>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</si>
  <si>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</si>
  <si>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</si>
  <si>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</si>
  <si>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</si>
  <si>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</si>
  <si>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</si>
  <si>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</si>
  <si>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</si>
  <si>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</si>
  <si>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</si>
  <si>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</si>
  <si>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</si>
  <si>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</si>
  <si>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</si>
  <si>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</si>
  <si>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</si>
  <si>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</si>
  <si>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</si>
  <si>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</si>
  <si>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</si>
  <si>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</si>
  <si>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</si>
  <si>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</si>
  <si>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</si>
  <si>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</si>
  <si>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</si>
  <si>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</si>
  <si>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</si>
  <si>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</si>
  <si>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</si>
  <si>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</si>
  <si>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</si>
  <si>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</si>
  <si>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</si>
  <si>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</si>
  <si>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</si>
  <si>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</si>
  <si>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</si>
  <si>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</si>
  <si>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</si>
  <si>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</si>
  <si>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</si>
  <si>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</si>
  <si>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</si>
  <si>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</si>
  <si>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</si>
  <si>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</si>
  <si>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</si>
  <si>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</si>
  <si>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</si>
  <si>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</si>
  <si>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</si>
  <si>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</si>
  <si>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</si>
  <si>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</si>
  <si>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</si>
  <si>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</si>
  <si>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</si>
  <si>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</si>
  <si>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</si>
  <si>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</si>
  <si>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</si>
  <si>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</si>
  <si>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</si>
  <si>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</si>
  <si>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</si>
  <si>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</si>
  <si>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</si>
  <si>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</si>
  <si>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</si>
  <si>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</si>
  <si>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</si>
  <si>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</si>
  <si>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</si>
  <si>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</si>
  <si>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</si>
  <si>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</si>
  <si>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</si>
  <si>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</si>
  <si>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</si>
  <si>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</si>
  <si>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</si>
  <si>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</si>
  <si>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</si>
  <si>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</si>
  <si>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</si>
  <si>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</si>
  <si>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</si>
  <si>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</si>
  <si>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</si>
  <si>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</si>
  <si>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</si>
  <si>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</si>
  <si>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</si>
  <si>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</si>
  <si>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</si>
  <si>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</si>
  <si>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</si>
  <si>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</si>
  <si>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</si>
  <si>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</si>
  <si>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</si>
  <si>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</si>
  <si>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</si>
  <si>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</si>
  <si>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</si>
  <si>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</si>
  <si>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</si>
  <si>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</si>
  <si>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</si>
  <si>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</si>
  <si>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</si>
  <si>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</si>
  <si>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</si>
  <si>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</si>
  <si>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</si>
  <si>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</si>
  <si>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</si>
  <si>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</si>
  <si>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</si>
  <si>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</si>
  <si>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</si>
  <si>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</si>
  <si>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</si>
  <si>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</si>
  <si>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</si>
  <si>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</si>
  <si>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</si>
  <si>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</si>
  <si>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</si>
  <si>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</si>
  <si>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</si>
  <si>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</si>
  <si>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</si>
  <si>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</si>
  <si>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</si>
  <si>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</si>
  <si>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</si>
  <si>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</si>
  <si>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</si>
  <si>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</si>
  <si>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</si>
  <si>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</si>
  <si>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</si>
  <si>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</si>
  <si>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</si>
  <si>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</si>
  <si>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</si>
  <si>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</si>
  <si>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</si>
  <si>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</si>
  <si>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</si>
  <si>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</si>
  <si>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</si>
  <si>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</si>
  <si>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</si>
  <si>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</si>
  <si>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</si>
  <si>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</si>
  <si>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</si>
  <si>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</si>
  <si>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</si>
  <si>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</si>
  <si>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</si>
  <si>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</si>
  <si>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</si>
  <si>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</si>
  <si>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</si>
  <si>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</si>
  <si>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</si>
  <si>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</si>
  <si>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</si>
  <si>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</si>
  <si>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</si>
  <si>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</si>
  <si>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</si>
  <si>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</si>
  <si>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</si>
  <si>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</si>
  <si>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</si>
  <si>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</si>
  <si>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</si>
  <si>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</si>
  <si>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</si>
  <si>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</si>
  <si>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</si>
  <si>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</si>
  <si>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</si>
  <si>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</si>
  <si>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</si>
  <si>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</si>
  <si>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</si>
  <si>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</si>
  <si>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</si>
  <si>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</si>
  <si>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</si>
  <si>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</si>
  <si>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</si>
  <si>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</si>
  <si>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</si>
  <si>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</si>
  <si>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</si>
  <si>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</si>
  <si>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</si>
  <si>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</si>
  <si>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</si>
  <si>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</si>
  <si>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</si>
  <si>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</si>
  <si>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</si>
  <si>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</si>
  <si>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</si>
  <si>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</si>
  <si>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</si>
  <si>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</si>
  <si>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</si>
  <si>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</si>
  <si>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</si>
  <si>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</si>
  <si>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</si>
  <si>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</si>
  <si>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</si>
  <si>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</si>
  <si>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</si>
  <si>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</si>
  <si>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</si>
  <si>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</si>
  <si>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</si>
  <si>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</si>
  <si>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</si>
  <si>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</si>
  <si>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</si>
  <si>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</si>
  <si>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</si>
  <si>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</si>
  <si>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</si>
  <si>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</si>
  <si>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</si>
  <si>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</si>
  <si>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</si>
  <si>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</si>
  <si>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</si>
  <si>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</si>
  <si>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</si>
  <si>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</si>
  <si>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</si>
  <si>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</si>
  <si>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</si>
  <si>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</si>
  <si>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</si>
  <si>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</si>
  <si>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</si>
  <si>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</si>
  <si>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</si>
  <si>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</si>
  <si>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</si>
  <si>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</si>
  <si>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</si>
  <si>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</si>
  <si>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</si>
  <si>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</si>
  <si>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</si>
  <si>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</si>
  <si>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</si>
  <si>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</si>
  <si>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</si>
  <si>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</si>
  <si>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</si>
  <si>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</si>
  <si>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</si>
  <si>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</si>
  <si>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</si>
  <si>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</si>
  <si>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</si>
  <si>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</si>
  <si>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</si>
  <si>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</si>
  <si>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</si>
  <si>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</si>
  <si>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</si>
  <si>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</si>
  <si>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</si>
  <si>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</si>
  <si>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</si>
  <si>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</si>
  <si>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</si>
  <si>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</si>
  <si>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</si>
  <si>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</si>
  <si>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</si>
  <si>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</si>
  <si>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</si>
  <si>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</si>
  <si>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</si>
  <si>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</si>
  <si>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</si>
  <si>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</si>
  <si>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</si>
  <si>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</si>
  <si>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</si>
  <si>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</si>
  <si>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</si>
  <si>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</si>
  <si>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</si>
  <si>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</si>
  <si>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</si>
  <si>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</si>
  <si>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</si>
  <si>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</si>
  <si>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</si>
  <si>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</si>
  <si>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</si>
  <si>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</si>
  <si>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</si>
  <si>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</si>
  <si>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</si>
  <si>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</si>
  <si>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</si>
  <si>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</si>
  <si>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</si>
  <si>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</si>
  <si>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</si>
  <si>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</si>
  <si>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</si>
  <si>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</si>
  <si>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</si>
  <si>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</si>
  <si>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</si>
  <si>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</si>
  <si>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</si>
  <si>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</si>
  <si>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</si>
  <si>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</si>
  <si>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</si>
  <si>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</si>
  <si>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</si>
  <si>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</si>
  <si>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</si>
  <si>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</si>
  <si>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</si>
  <si>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</si>
  <si>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</si>
  <si>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</si>
  <si>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</si>
  <si>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</si>
  <si>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</si>
  <si>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</si>
  <si>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</si>
  <si>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</si>
  <si>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</si>
  <si>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</si>
  <si>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</si>
  <si>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</si>
  <si>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</si>
  <si>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</si>
  <si>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</si>
  <si>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</si>
  <si>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</si>
  <si>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</si>
  <si>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</si>
  <si>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</si>
  <si>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</si>
  <si>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</si>
  <si>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</si>
  <si>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</si>
  <si>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</si>
  <si>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</si>
  <si>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</si>
  <si>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</si>
  <si>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</si>
  <si>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</si>
  <si>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</si>
  <si>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</si>
  <si>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</si>
  <si>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</si>
  <si>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</si>
  <si>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</si>
  <si>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</si>
  <si>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</si>
  <si>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</si>
  <si>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</si>
  <si>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</si>
  <si>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</si>
  <si>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</si>
  <si>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</si>
  <si>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</si>
  <si>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</si>
  <si>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</si>
  <si>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</si>
  <si>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</si>
  <si>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</si>
  <si>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</si>
  <si>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</si>
  <si>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</si>
  <si>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</si>
  <si>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</si>
  <si>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</si>
  <si>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</si>
  <si>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</si>
  <si>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</si>
  <si>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</si>
  <si>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</si>
  <si>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</si>
  <si>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</si>
  <si>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</si>
  <si>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</si>
  <si>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</si>
  <si>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</si>
  <si>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</si>
  <si>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</si>
  <si>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</si>
  <si>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</si>
  <si>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</si>
  <si>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</si>
  <si>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</si>
  <si>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</si>
  <si>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</si>
  <si>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</si>
  <si>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</si>
  <si>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</si>
  <si>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</si>
  <si>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</si>
  <si>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</si>
  <si>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</si>
  <si>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</si>
  <si>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</si>
  <si>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</si>
  <si>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</si>
  <si>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</si>
  <si>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</si>
  <si>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</si>
  <si>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</si>
  <si>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</si>
  <si>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</si>
  <si>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</si>
  <si>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</si>
  <si>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</si>
  <si>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</si>
  <si>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</si>
  <si>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</si>
  <si>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</si>
  <si>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</si>
  <si>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</si>
  <si>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</si>
  <si>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</si>
  <si>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</si>
  <si>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</si>
  <si>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</si>
  <si>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</si>
  <si>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</si>
  <si>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</si>
  <si>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</si>
  <si>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</si>
  <si>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</si>
  <si>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</si>
  <si>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</si>
  <si>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</si>
  <si>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</si>
  <si>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</si>
  <si>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</si>
  <si>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</si>
  <si>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</si>
  <si>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</si>
  <si>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</si>
  <si>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</si>
  <si>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</si>
  <si>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</si>
  <si>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</si>
  <si>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</si>
  <si>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</si>
  <si>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</si>
  <si>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</si>
  <si>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</si>
  <si>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</si>
  <si>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</si>
  <si>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</si>
  <si>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</si>
  <si>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</si>
  <si>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</si>
  <si>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</si>
  <si>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</si>
  <si>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</si>
  <si>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</si>
  <si>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</si>
  <si>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</si>
  <si>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</si>
  <si>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</si>
  <si>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</si>
  <si>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</si>
  <si>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</si>
  <si>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</si>
  <si>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</si>
  <si>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</si>
  <si>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</si>
  <si>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</si>
  <si>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</si>
  <si>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</si>
  <si>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</si>
  <si>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</si>
  <si>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</si>
  <si>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</si>
  <si>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</si>
  <si>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</si>
  <si>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</si>
  <si>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</si>
  <si>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</si>
  <si>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</si>
  <si>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</si>
  <si>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</si>
  <si>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</si>
  <si>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</si>
  <si>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</si>
  <si>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</si>
  <si>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</si>
  <si>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</si>
  <si>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</si>
  <si>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</si>
  <si>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</si>
  <si>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</si>
  <si>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</si>
  <si>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</si>
  <si>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</si>
  <si>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</si>
  <si>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</si>
  <si>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</si>
  <si>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</si>
  <si>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</si>
  <si>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</si>
  <si>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</si>
  <si>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</si>
  <si>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</si>
  <si>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</si>
  <si>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</si>
  <si>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</si>
  <si>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</si>
  <si>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</si>
  <si>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</si>
  <si>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</si>
  <si>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</si>
  <si>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</si>
  <si>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</si>
  <si>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</si>
  <si>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</si>
  <si>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</si>
  <si>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</si>
  <si>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</si>
  <si>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</si>
  <si>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</si>
  <si>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</si>
  <si>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</si>
  <si>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</si>
  <si>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</si>
  <si>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</si>
  <si>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</si>
  <si>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</si>
  <si>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</si>
  <si>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</si>
  <si>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</si>
  <si>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</si>
  <si>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</si>
  <si>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</si>
  <si>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</si>
  <si>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</si>
  <si>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</si>
  <si>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</si>
  <si>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</si>
  <si>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</si>
  <si>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</si>
  <si>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</si>
  <si>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</si>
  <si>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</si>
  <si>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</si>
  <si>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</si>
  <si>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</si>
  <si>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</si>
  <si>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</si>
  <si>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</si>
  <si>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</si>
  <si>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</si>
  <si>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</si>
  <si>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</si>
  <si>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</si>
  <si>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</si>
  <si>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</si>
  <si>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</si>
  <si>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</si>
  <si>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</si>
  <si>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</si>
  <si>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</si>
  <si>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</si>
  <si>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</si>
  <si>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</si>
  <si>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</si>
  <si>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</si>
  <si>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</si>
  <si>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</si>
  <si>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</si>
  <si>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</si>
  <si>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</si>
  <si>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</si>
  <si>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</si>
  <si>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</si>
  <si>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</si>
  <si>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</si>
  <si>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</si>
  <si>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</si>
  <si>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</si>
  <si>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</si>
  <si>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</si>
  <si>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</si>
  <si>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</si>
  <si>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</si>
  <si>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</si>
  <si>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</si>
  <si>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</si>
  <si>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</si>
  <si>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</si>
  <si>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</si>
  <si>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</si>
  <si>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</si>
  <si>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</si>
  <si>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</si>
  <si>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</si>
  <si>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</si>
  <si>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</si>
  <si>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</si>
  <si>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</si>
  <si>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</si>
  <si>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</si>
  <si>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</si>
  <si>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</si>
  <si>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</si>
  <si>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</si>
  <si>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</si>
  <si>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</si>
  <si>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</si>
  <si>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</si>
  <si>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</si>
  <si>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</si>
  <si>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</si>
  <si>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</si>
  <si>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</si>
  <si>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</si>
  <si>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</si>
  <si>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</si>
  <si>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</si>
  <si>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</si>
  <si>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</si>
  <si>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</si>
  <si>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</si>
  <si>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</si>
  <si>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</si>
  <si>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</si>
  <si>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</si>
  <si>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</si>
  <si>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</si>
  <si>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</si>
  <si>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</si>
  <si>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</si>
  <si>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</si>
  <si>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</si>
  <si>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</si>
  <si>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</si>
  <si>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</si>
  <si>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</si>
  <si>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</si>
  <si>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</si>
  <si>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</si>
  <si>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</si>
  <si>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</si>
  <si>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</si>
  <si>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</si>
  <si>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</si>
  <si>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</si>
  <si>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</si>
  <si>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</si>
  <si>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</si>
  <si>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</si>
  <si>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</si>
  <si>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</si>
  <si>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</si>
  <si>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</si>
  <si>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</si>
  <si>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</si>
  <si>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</si>
  <si>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</si>
  <si>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</si>
  <si>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</si>
  <si>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</si>
  <si>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</si>
  <si>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</si>
  <si>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</si>
  <si>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</si>
  <si>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</si>
  <si>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</si>
  <si>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</si>
  <si>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</si>
  <si>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</si>
  <si>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</si>
  <si>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</si>
  <si>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</si>
  <si>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</si>
  <si>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</si>
  <si>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</si>
  <si>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</si>
  <si>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</si>
  <si>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</si>
  <si>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</si>
  <si>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</si>
  <si>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</si>
  <si>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</si>
  <si>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</si>
  <si>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</si>
  <si>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</si>
  <si>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</si>
  <si>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</si>
  <si>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</si>
  <si>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</si>
  <si>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</si>
  <si>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</si>
  <si>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</si>
  <si>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</si>
  <si>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</si>
  <si>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</si>
  <si>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</si>
  <si>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</si>
  <si>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</si>
  <si>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</si>
  <si>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</si>
  <si>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</si>
  <si>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</si>
  <si>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</si>
  <si>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</si>
  <si>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</si>
  <si>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</si>
  <si>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</si>
  <si>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</si>
  <si>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</si>
  <si>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</si>
  <si>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</si>
  <si>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</si>
  <si>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</si>
  <si>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</si>
  <si>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</si>
  <si>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</si>
  <si>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</si>
  <si>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</si>
  <si>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</si>
  <si>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</si>
  <si>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</si>
  <si>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</si>
  <si>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</si>
  <si>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</si>
  <si>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</si>
  <si>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</si>
  <si>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</si>
  <si>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</si>
  <si>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</si>
  <si>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</si>
  <si>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</si>
  <si>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</si>
  <si>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</si>
  <si>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</si>
  <si>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</si>
  <si>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</si>
  <si>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</si>
  <si>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</si>
  <si>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</si>
  <si>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</si>
  <si>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</si>
  <si>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</si>
  <si>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</si>
  <si>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</si>
  <si>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</si>
  <si>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</si>
  <si>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</si>
  <si>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</si>
  <si>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</si>
  <si>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</si>
  <si>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</si>
  <si>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</si>
  <si>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</si>
  <si>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</si>
  <si>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</si>
  <si>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</si>
  <si>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</si>
  <si>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</si>
  <si>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</si>
  <si>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</si>
  <si>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</si>
  <si>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</si>
  <si>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</si>
  <si>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</si>
  <si>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</si>
  <si>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</si>
  <si>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</si>
  <si>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</si>
  <si>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</si>
  <si>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</si>
  <si>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</si>
  <si>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</si>
  <si>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</si>
  <si>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</si>
  <si>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</si>
  <si>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</si>
  <si>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</si>
  <si>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</si>
  <si>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</si>
  <si>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</si>
  <si>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</si>
  <si>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</si>
  <si>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</si>
  <si>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</si>
  <si>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</si>
  <si>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</si>
  <si>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</si>
  <si>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</si>
  <si>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</si>
  <si>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</si>
  <si>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</si>
  <si>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</si>
  <si>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</si>
  <si>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</si>
  <si>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</si>
  <si>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</si>
  <si>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</si>
  <si>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</si>
  <si>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</si>
  <si>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</si>
  <si>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</si>
  <si>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</si>
  <si>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</si>
  <si>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</si>
  <si>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</si>
  <si>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</si>
  <si>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</si>
  <si>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</si>
  <si>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</si>
  <si>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</si>
  <si>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</si>
  <si>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</si>
  <si>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</si>
  <si>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</si>
  <si>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</si>
  <si>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</si>
  <si>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</si>
  <si>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</si>
  <si>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</si>
  <si>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</si>
  <si>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</si>
  <si>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</si>
  <si>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</si>
  <si>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</si>
  <si>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</si>
  <si>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</si>
  <si>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</si>
  <si>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</si>
  <si>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</si>
  <si>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</si>
  <si>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</si>
  <si>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</si>
  <si>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</si>
  <si>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</si>
  <si>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</si>
  <si>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</si>
  <si>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</si>
  <si>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</si>
  <si>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</si>
  <si>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</si>
  <si>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</si>
  <si>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</si>
  <si>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</si>
  <si>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</si>
  <si>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</si>
  <si>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</si>
  <si>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</si>
  <si>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</si>
  <si>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</si>
  <si>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</si>
  <si>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</si>
  <si>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</si>
  <si>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</si>
  <si>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</si>
  <si>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</si>
  <si>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</si>
  <si>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</si>
  <si>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</si>
  <si>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</si>
  <si>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</si>
  <si>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</si>
  <si>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</si>
  <si>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</si>
  <si>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</si>
  <si>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</si>
  <si>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</si>
  <si>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</si>
  <si>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</si>
  <si>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</si>
  <si>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</si>
  <si>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</si>
  <si>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</si>
  <si>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</si>
  <si>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</si>
  <si>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</si>
  <si>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</si>
  <si>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</si>
  <si>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</si>
  <si>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</si>
  <si>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</si>
  <si>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</si>
  <si>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</si>
  <si>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</si>
  <si>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</si>
  <si>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</si>
  <si>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</si>
  <si>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</si>
  <si>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</si>
  <si>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</si>
  <si>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</si>
  <si>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</si>
  <si>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</si>
  <si>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</si>
  <si>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</si>
  <si>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</si>
  <si>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</si>
  <si>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</si>
  <si>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</si>
  <si>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</si>
  <si>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</si>
  <si>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</si>
  <si>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</si>
  <si>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</si>
  <si>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</si>
  <si>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</si>
  <si>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</si>
  <si>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</si>
  <si>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</si>
  <si>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</si>
  <si>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</si>
  <si>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</si>
  <si>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</si>
  <si>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</si>
  <si>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</si>
  <si>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</si>
  <si>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</si>
  <si>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</si>
  <si>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</si>
  <si>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</si>
  <si>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</si>
  <si>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</si>
  <si>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</si>
  <si>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</si>
  <si>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</si>
  <si>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</si>
  <si>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</si>
  <si>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</si>
  <si>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</si>
  <si>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</si>
  <si>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</si>
  <si>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</si>
  <si>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</si>
  <si>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</si>
  <si>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</si>
  <si>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</si>
  <si>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</si>
  <si>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</si>
  <si>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</si>
  <si>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</si>
  <si>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</si>
  <si>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</si>
  <si>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</si>
  <si>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</si>
  <si>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</si>
  <si>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</si>
  <si>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</si>
  <si>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</si>
  <si>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</si>
  <si>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</si>
  <si>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</si>
  <si>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</si>
  <si>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</si>
  <si>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</si>
  <si>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</si>
  <si>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</si>
  <si>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</si>
  <si>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</si>
  <si>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</si>
  <si>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</si>
  <si>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</si>
  <si>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</si>
  <si>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</si>
  <si>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</si>
  <si>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</si>
  <si>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</si>
  <si>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</si>
  <si>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</si>
  <si>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</si>
  <si>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</si>
  <si>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</si>
  <si>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</si>
  <si>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</si>
  <si>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</si>
  <si>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</si>
  <si>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</si>
  <si>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</si>
  <si>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</si>
  <si>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</si>
  <si>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</si>
  <si>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</si>
  <si>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</si>
  <si>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</si>
  <si>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</si>
  <si>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</si>
  <si>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</si>
  <si>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</si>
  <si>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</si>
  <si>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</si>
  <si>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</si>
  <si>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</si>
  <si>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</si>
  <si>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</si>
  <si>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</si>
  <si>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</si>
  <si>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</si>
  <si>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</si>
  <si>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</si>
  <si>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</si>
  <si>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</si>
  <si>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</si>
  <si>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</si>
  <si>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</si>
  <si>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</si>
  <si>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</si>
  <si>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</si>
  <si>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</si>
  <si>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</si>
  <si>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</si>
  <si>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</si>
  <si>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</si>
  <si>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</si>
  <si>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</si>
  <si>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</si>
  <si>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</si>
  <si>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</si>
  <si>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</si>
  <si>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</si>
  <si>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</si>
  <si>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</si>
  <si>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</si>
  <si>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</si>
  <si>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</si>
  <si>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</si>
  <si>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</si>
  <si>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</si>
  <si>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</si>
  <si>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</si>
  <si>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</si>
  <si>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</si>
  <si>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</si>
  <si>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</si>
  <si>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</si>
  <si>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</si>
  <si>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</si>
  <si>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</si>
  <si>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</si>
  <si>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</si>
  <si>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</si>
  <si>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</si>
  <si>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</si>
  <si>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</si>
  <si>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</si>
  <si>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</si>
  <si>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</si>
  <si>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</si>
  <si>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</si>
  <si>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</si>
  <si>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</si>
  <si>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</si>
  <si>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</si>
  <si>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</si>
  <si>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</si>
  <si>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</si>
  <si>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</si>
  <si>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</si>
  <si>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</si>
  <si>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</si>
  <si>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</si>
  <si>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</si>
  <si>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</si>
  <si>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</si>
  <si>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</si>
  <si>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</si>
  <si>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</si>
  <si>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</si>
  <si>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</si>
  <si>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</si>
  <si>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</si>
  <si>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</si>
  <si>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</si>
  <si>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</si>
  <si>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</si>
  <si>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</si>
  <si>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</si>
  <si>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</si>
  <si>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</si>
  <si>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</si>
  <si>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</si>
  <si>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</si>
  <si>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</si>
  <si>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</si>
  <si>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</si>
  <si>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</si>
  <si>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</si>
  <si>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</si>
  <si>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</si>
  <si>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</si>
  <si>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</si>
  <si>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</si>
  <si>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</si>
  <si>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</si>
  <si>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</si>
  <si>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</si>
  <si>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</si>
  <si>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</si>
  <si>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</si>
  <si>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</si>
  <si>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</si>
  <si>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</si>
  <si>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</si>
  <si>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</si>
  <si>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</si>
  <si>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</si>
  <si>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</si>
  <si>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</si>
  <si>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</si>
  <si>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</si>
  <si>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</si>
  <si>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</si>
  <si>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</si>
  <si>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</si>
  <si>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</si>
  <si>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</si>
  <si>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</si>
  <si>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</si>
  <si>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</si>
  <si>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</si>
  <si>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</si>
  <si>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</si>
  <si>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</si>
  <si>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</si>
  <si>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</si>
  <si>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</si>
  <si>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</si>
  <si>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</si>
  <si>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</si>
  <si>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</si>
  <si>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</si>
  <si>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</si>
  <si>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</si>
  <si>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</si>
  <si>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</si>
  <si>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</si>
  <si>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</si>
  <si>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</si>
  <si>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</si>
  <si>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</si>
  <si>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</si>
  <si>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</si>
  <si>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</si>
  <si>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</si>
  <si>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</si>
  <si>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</si>
  <si>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</si>
  <si>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</si>
  <si>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</si>
  <si>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</si>
  <si>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</si>
  <si>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</si>
  <si>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</si>
  <si>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</si>
  <si>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</si>
  <si>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</si>
  <si>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</si>
  <si>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</si>
  <si>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</si>
  <si>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</si>
  <si>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</si>
  <si>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</si>
  <si>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</si>
  <si>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</si>
  <si>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</si>
  <si>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</si>
  <si>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</si>
  <si>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</si>
  <si>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</si>
  <si>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</si>
  <si>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</si>
  <si>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</si>
  <si>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</si>
  <si>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</si>
  <si>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</si>
  <si>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</si>
  <si>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</si>
  <si>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</si>
  <si>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</si>
  <si>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</si>
  <si>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</si>
  <si>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</si>
  <si>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</si>
  <si>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</si>
  <si>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</si>
  <si>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</si>
  <si>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</si>
  <si>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</si>
  <si>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</si>
  <si>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</si>
  <si>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</si>
  <si>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</si>
  <si>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</si>
  <si>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</si>
  <si>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</si>
  <si>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</si>
  <si>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</si>
  <si>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</si>
  <si>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</si>
  <si>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</si>
  <si>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</si>
  <si>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</si>
  <si>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</si>
  <si>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</si>
  <si>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</si>
  <si>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</si>
  <si>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</si>
  <si>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</si>
  <si>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</si>
  <si>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</si>
  <si>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</si>
  <si>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</si>
  <si>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</si>
  <si>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</si>
  <si>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</si>
  <si>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</si>
  <si>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</si>
  <si>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</si>
  <si>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</si>
  <si>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</si>
  <si>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</si>
  <si>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</si>
  <si>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</si>
  <si>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</si>
  <si>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</si>
  <si>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</si>
  <si>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</si>
  <si>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</si>
  <si>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</si>
  <si>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</si>
  <si>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</si>
  <si>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</si>
  <si>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</si>
  <si>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</si>
  <si>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</si>
  <si>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</si>
  <si>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</si>
  <si>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</si>
  <si>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</si>
  <si>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</si>
  <si>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</si>
  <si>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</si>
  <si>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</si>
  <si>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</si>
  <si>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</si>
  <si>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</si>
  <si>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</si>
  <si>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</si>
  <si>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</si>
  <si>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</si>
  <si>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</si>
  <si>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</si>
  <si>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</si>
  <si>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</si>
  <si>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</si>
  <si>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</si>
  <si>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</si>
  <si>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</si>
  <si>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</si>
  <si>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</si>
  <si>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</si>
  <si>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</si>
  <si>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</si>
  <si>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</si>
  <si>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</si>
  <si>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</si>
  <si>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</si>
  <si>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</si>
  <si>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</si>
  <si>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</si>
  <si>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</si>
  <si>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</si>
  <si>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</si>
  <si>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</si>
  <si>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</si>
  <si>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</si>
  <si>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</si>
  <si>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</si>
  <si>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</si>
  <si>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</si>
  <si>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</si>
  <si>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</si>
  <si>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</si>
  <si>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</si>
  <si>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</si>
  <si>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</si>
  <si>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</si>
  <si>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</si>
  <si>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</si>
  <si>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</si>
  <si>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</si>
  <si>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</si>
  <si>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</si>
  <si>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</si>
  <si>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</si>
  <si>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</si>
  <si>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</si>
  <si>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</si>
  <si>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</si>
  <si>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</si>
  <si>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</si>
  <si>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</si>
  <si>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</si>
  <si>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</si>
  <si>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</si>
  <si>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</si>
  <si>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</si>
  <si>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</si>
  <si>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</si>
  <si>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</si>
  <si>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</si>
  <si>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</si>
  <si>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</si>
  <si>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</si>
  <si>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</si>
  <si>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</si>
  <si>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</si>
  <si>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</si>
  <si>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</si>
  <si>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</si>
  <si>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</si>
  <si>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</si>
  <si>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</si>
  <si>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</si>
  <si>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</si>
  <si>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</si>
  <si>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</si>
  <si>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</si>
  <si>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</si>
  <si>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</si>
  <si>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</si>
  <si>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</si>
  <si>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</si>
  <si>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</si>
  <si>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</si>
  <si>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</si>
  <si>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</si>
  <si>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</si>
  <si>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</si>
  <si>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</si>
  <si>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</si>
  <si>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</si>
  <si>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</si>
  <si>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</si>
  <si>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</si>
  <si>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</si>
  <si>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</si>
  <si>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</si>
  <si>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</si>
  <si>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</si>
  <si>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</si>
  <si>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</si>
  <si>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</si>
  <si>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</si>
  <si>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</si>
  <si>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</si>
  <si>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</si>
  <si>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</si>
  <si>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</si>
  <si>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</si>
  <si>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</si>
  <si>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</si>
  <si>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</si>
  <si>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</si>
  <si>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</si>
  <si>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</si>
  <si>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</si>
  <si>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</si>
  <si>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</si>
  <si>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</si>
  <si>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</si>
  <si>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</si>
  <si>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</si>
  <si>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</si>
  <si>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</si>
  <si>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</si>
  <si>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</si>
  <si>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</si>
  <si>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</si>
  <si>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</si>
  <si>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</si>
  <si>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</si>
  <si>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</si>
  <si>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</si>
  <si>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</si>
  <si>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</si>
  <si>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</si>
  <si>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</si>
  <si>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</si>
  <si>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</si>
  <si>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</si>
  <si>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</si>
  <si>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</si>
  <si>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</si>
  <si>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</si>
  <si>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</si>
  <si>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</si>
  <si>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</si>
  <si>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</si>
  <si>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</si>
  <si>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</si>
  <si>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</si>
  <si>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</si>
  <si>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</si>
  <si>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</si>
  <si>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</si>
  <si>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</si>
  <si>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</si>
  <si>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</si>
  <si>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</si>
  <si>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</si>
  <si>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</si>
  <si>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</si>
  <si>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</si>
  <si>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</si>
  <si>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</si>
  <si>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</si>
  <si>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</si>
  <si>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</si>
  <si>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</si>
  <si>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</si>
  <si>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</si>
  <si>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</si>
  <si>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</si>
  <si>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</si>
  <si>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</si>
  <si>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</si>
  <si>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</si>
  <si>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</si>
  <si>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</si>
  <si>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</si>
  <si>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</si>
  <si>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</si>
  <si>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</si>
  <si>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</si>
  <si>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</si>
  <si>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</si>
  <si>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</si>
  <si>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</si>
  <si>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</si>
  <si>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</si>
  <si>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</si>
  <si>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</si>
  <si>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</si>
  <si>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</si>
  <si>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</si>
  <si>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</si>
  <si>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</si>
  <si>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</si>
  <si>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</si>
  <si>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</si>
  <si>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</si>
  <si>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</si>
  <si>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</si>
  <si>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</si>
  <si>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</si>
  <si>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</si>
  <si>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</si>
  <si>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</si>
  <si>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</si>
  <si>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</si>
  <si>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</si>
  <si>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</si>
  <si>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</si>
  <si>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</si>
  <si>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</si>
  <si>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</si>
  <si>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</si>
  <si>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</si>
  <si>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</si>
  <si>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</si>
  <si>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</si>
  <si>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</si>
  <si>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</si>
  <si>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</si>
  <si>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</si>
  <si>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</si>
  <si>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</si>
  <si>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</si>
  <si>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</si>
  <si>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</si>
  <si>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</si>
  <si>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</si>
  <si>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</si>
  <si>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</si>
  <si>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</si>
  <si>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</si>
  <si>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</si>
  <si>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</si>
  <si>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</si>
  <si>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</si>
  <si>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</si>
  <si>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</si>
  <si>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</si>
  <si>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</si>
  <si>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</si>
  <si>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</si>
  <si>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</si>
  <si>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</si>
  <si>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</si>
  <si>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</si>
  <si>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</si>
  <si>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</si>
  <si>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</si>
  <si>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</si>
  <si>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</si>
  <si>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</si>
  <si>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</si>
  <si>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</si>
  <si>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</si>
  <si>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</si>
  <si>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</si>
  <si>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</si>
  <si>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</si>
  <si>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</si>
  <si>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</si>
  <si>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</si>
  <si>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</si>
  <si>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</si>
  <si>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</si>
  <si>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</si>
  <si>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</si>
  <si>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</si>
  <si>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</si>
  <si>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</si>
  <si>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</si>
  <si>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</si>
  <si>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</si>
  <si>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</si>
  <si>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</si>
  <si>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</si>
  <si>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</si>
  <si>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</si>
  <si>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</si>
  <si>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</si>
  <si>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</si>
  <si>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</si>
  <si>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</si>
  <si>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</si>
  <si>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</si>
  <si>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</si>
  <si>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</si>
  <si>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</si>
  <si>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</si>
  <si>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</si>
  <si>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</si>
  <si>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</si>
  <si>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</si>
  <si>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</si>
  <si>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</si>
  <si>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</si>
  <si>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</si>
  <si>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</si>
  <si>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</si>
  <si>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</si>
  <si>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</si>
  <si>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</si>
  <si>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</si>
  <si>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</si>
  <si>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</si>
  <si>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</si>
  <si>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</si>
  <si>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</si>
  <si>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</si>
  <si>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</si>
  <si>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</si>
  <si>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</si>
  <si>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</si>
  <si>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</si>
  <si>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</si>
  <si>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</si>
  <si>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</si>
  <si>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</si>
  <si>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</si>
  <si>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</si>
  <si>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</si>
  <si>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</si>
  <si>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</si>
  <si>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</si>
  <si>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</si>
  <si>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</si>
  <si>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</si>
  <si>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</si>
  <si>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</si>
  <si>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</si>
  <si>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</si>
  <si>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</si>
  <si>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</si>
  <si>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</si>
  <si>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</si>
  <si>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</si>
  <si>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</si>
  <si>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</si>
  <si>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</si>
  <si>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</si>
  <si>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</si>
  <si>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</si>
  <si>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</si>
  <si>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</si>
  <si>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</si>
  <si>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</si>
  <si>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</si>
  <si>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</si>
  <si>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</si>
  <si>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</si>
  <si>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</si>
  <si>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</si>
  <si>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</si>
  <si>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</si>
  <si>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</si>
  <si>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</si>
  <si>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</si>
  <si>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</si>
  <si>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</si>
  <si>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</si>
  <si>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</si>
  <si>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</si>
  <si>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</si>
  <si>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</si>
  <si>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</si>
  <si>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</si>
  <si>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</si>
  <si>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</si>
  <si>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</si>
  <si>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</si>
  <si>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</si>
  <si>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</si>
  <si>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</si>
  <si>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</si>
  <si>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</si>
  <si>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</si>
  <si>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</si>
  <si>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</si>
  <si>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</si>
  <si>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</si>
  <si>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</si>
  <si>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</si>
  <si>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</si>
  <si>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</si>
  <si>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</si>
  <si>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</si>
  <si>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</si>
  <si>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</si>
  <si>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</si>
  <si>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</si>
  <si>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</si>
  <si>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</si>
  <si>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</si>
  <si>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</si>
  <si>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</si>
  <si>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</si>
  <si>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</si>
  <si>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</si>
  <si>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</si>
  <si>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</si>
  <si>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</si>
  <si>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</si>
  <si>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</si>
  <si>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</si>
  <si>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</si>
  <si>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</si>
  <si>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</si>
  <si>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</si>
  <si>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</si>
  <si>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</si>
  <si>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</si>
  <si>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</si>
  <si>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</si>
  <si>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</si>
  <si>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</si>
  <si>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</si>
  <si>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</si>
  <si>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</si>
  <si>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</si>
  <si>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</si>
  <si>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</si>
  <si>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</si>
  <si>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</si>
  <si>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</si>
  <si>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</si>
  <si>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</si>
  <si>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</si>
  <si>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</si>
  <si>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</si>
  <si>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</si>
  <si>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</si>
  <si>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</si>
  <si>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</si>
  <si>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</si>
  <si>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</si>
  <si>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</si>
  <si>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</si>
  <si>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</si>
  <si>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</si>
  <si>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</si>
  <si>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</si>
  <si>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</si>
  <si>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</si>
  <si>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</si>
  <si>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</si>
  <si>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</si>
  <si>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</si>
  <si>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</si>
  <si>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</si>
  <si>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</si>
  <si>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</si>
  <si>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</si>
  <si>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</si>
  <si>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</si>
  <si>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</si>
  <si>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</si>
  <si>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</si>
  <si>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</si>
  <si>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</si>
  <si>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</si>
  <si>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</si>
  <si>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</si>
  <si>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</si>
  <si>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</si>
  <si>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</si>
  <si>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</si>
  <si>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</si>
  <si>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</si>
  <si>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</si>
  <si>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</si>
  <si>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</si>
  <si>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</si>
  <si>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</si>
  <si>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</si>
  <si>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</si>
  <si>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</si>
  <si>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</si>
  <si>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</si>
  <si>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</si>
  <si>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</si>
  <si>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</si>
  <si>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</si>
  <si>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</si>
  <si>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</si>
  <si>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</si>
  <si>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</si>
  <si>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</si>
  <si>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</si>
  <si>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</si>
  <si>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</si>
  <si>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</si>
  <si>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</si>
  <si>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</si>
  <si>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</si>
  <si>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</si>
  <si>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</si>
  <si>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</si>
  <si>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</si>
  <si>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</si>
  <si>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</si>
  <si>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</si>
  <si>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</si>
  <si>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</si>
  <si>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</si>
  <si>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</si>
  <si>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</si>
  <si>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</si>
  <si>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</si>
  <si>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</si>
  <si>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</si>
  <si>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</si>
  <si>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</si>
  <si>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</si>
  <si>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</si>
  <si>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</si>
  <si>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</si>
  <si>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</si>
  <si>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</si>
  <si>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</si>
  <si>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</si>
  <si>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</si>
  <si>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</si>
  <si>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</si>
  <si>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</si>
  <si>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</si>
  <si>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</si>
  <si>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</si>
  <si>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</si>
  <si>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</si>
  <si>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</si>
  <si>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</si>
  <si>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</si>
  <si>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</si>
  <si>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</si>
  <si>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</si>
  <si>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</si>
  <si>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</si>
  <si>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</si>
  <si>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</si>
  <si>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</si>
  <si>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</si>
  <si>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</si>
  <si>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</si>
  <si>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</si>
  <si>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</si>
  <si>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</si>
  <si>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</si>
  <si>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</si>
  <si>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</si>
  <si>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</si>
  <si>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</si>
  <si>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</si>
  <si>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</si>
  <si>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</si>
  <si>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</si>
  <si>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</si>
  <si>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</si>
  <si>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</si>
  <si>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</si>
  <si>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</si>
  <si>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</si>
  <si>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</si>
  <si>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</si>
  <si>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</si>
  <si>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</si>
  <si>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</si>
  <si>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</si>
  <si>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</si>
  <si>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</si>
  <si>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</si>
  <si>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</si>
  <si>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</si>
  <si>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</si>
  <si>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</si>
  <si>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</si>
  <si>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</si>
  <si>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</si>
  <si>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</si>
  <si>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</si>
  <si>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</si>
  <si>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</si>
  <si>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</si>
  <si>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</si>
  <si>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</si>
  <si>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</si>
  <si>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</si>
  <si>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</si>
  <si>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</si>
  <si>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</si>
  <si>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</si>
  <si>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</si>
  <si>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</si>
  <si>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</si>
  <si>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</si>
  <si>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</si>
  <si>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</si>
  <si>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</si>
  <si>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</si>
  <si>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</si>
  <si>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</si>
  <si>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</si>
  <si>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</si>
  <si>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</si>
  <si>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</si>
  <si>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</si>
  <si>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</si>
  <si>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</si>
  <si>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</si>
  <si>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</si>
  <si>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</si>
  <si>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</si>
  <si>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</si>
  <si>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</si>
  <si>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</si>
  <si>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</si>
  <si>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</si>
  <si>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</si>
  <si>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</si>
  <si>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</si>
  <si>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</si>
  <si>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</si>
  <si>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</si>
  <si>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</si>
  <si>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</si>
  <si>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</si>
  <si>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</si>
  <si>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</si>
  <si>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</si>
  <si>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</si>
  <si>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</si>
  <si>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</si>
  <si>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</si>
  <si>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</si>
  <si>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</si>
  <si>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</si>
  <si>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</si>
  <si>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</si>
  <si>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</si>
  <si>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</si>
  <si>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</si>
  <si>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</si>
  <si>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</si>
  <si>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</si>
  <si>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</si>
  <si>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</si>
  <si>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</si>
  <si>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</si>
  <si>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</si>
  <si>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</si>
  <si>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</si>
  <si>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</si>
  <si>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</si>
  <si>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</si>
  <si>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</si>
  <si>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</si>
  <si>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</si>
  <si>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</si>
  <si>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</si>
  <si>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</si>
  <si>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</si>
  <si>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</si>
  <si>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</si>
  <si>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</si>
  <si>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</si>
  <si>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</si>
  <si>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</si>
  <si>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</si>
  <si>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</si>
  <si>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</si>
  <si>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</si>
  <si>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</si>
  <si>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</si>
  <si>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</si>
  <si>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</si>
  <si>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</si>
  <si>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</si>
  <si>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</si>
  <si>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</si>
  <si>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</si>
  <si>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</si>
  <si>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</si>
  <si>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</si>
  <si>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</si>
  <si>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</si>
  <si>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</si>
  <si>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</si>
  <si>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</si>
  <si>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</si>
  <si>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</si>
  <si>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</si>
  <si>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</si>
  <si>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</si>
  <si>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</si>
  <si>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</si>
  <si>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</si>
  <si>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</si>
  <si>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</si>
  <si>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</si>
  <si>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</si>
  <si>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</si>
  <si>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</si>
  <si>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</si>
  <si>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</si>
  <si>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</si>
  <si>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</si>
  <si>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</si>
  <si>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</si>
  <si>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</si>
  <si>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</si>
  <si>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</si>
  <si>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</si>
  <si>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</si>
  <si>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</si>
  <si>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</si>
  <si>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</si>
  <si>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</si>
  <si>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</si>
  <si>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</si>
  <si>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</si>
  <si>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</si>
  <si>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</si>
  <si>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</si>
  <si>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</si>
  <si>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</si>
  <si>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</si>
  <si>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</si>
  <si>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</si>
  <si>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</si>
  <si>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</si>
  <si>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</si>
  <si>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</si>
  <si>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</si>
  <si>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</si>
  <si>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</si>
  <si>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</si>
  <si>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</si>
  <si>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</si>
  <si>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</si>
  <si>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</si>
  <si>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</si>
  <si>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</si>
  <si>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</si>
  <si>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</si>
  <si>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</si>
  <si>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</si>
  <si>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</si>
  <si>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</si>
  <si>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</si>
  <si>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</si>
  <si>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</si>
  <si>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</si>
  <si>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</si>
  <si>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</si>
  <si>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</si>
  <si>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</si>
  <si>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</si>
  <si>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</si>
  <si>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</si>
  <si>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</si>
  <si>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</si>
  <si>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</si>
  <si>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</si>
  <si>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</si>
  <si>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</si>
  <si>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</si>
  <si>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</si>
  <si>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</si>
  <si>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</si>
  <si>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</si>
  <si>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</si>
  <si>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</si>
  <si>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</si>
  <si>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</si>
  <si>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</si>
  <si>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</si>
  <si>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</si>
  <si>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</si>
  <si>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</si>
  <si>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</si>
  <si>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</si>
  <si>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</si>
  <si>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</si>
  <si>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</si>
  <si>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</si>
  <si>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</si>
  <si>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</si>
  <si>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</si>
  <si>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</si>
  <si>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</si>
  <si>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</si>
  <si>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</si>
  <si>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</si>
  <si>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</si>
  <si>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</si>
  <si>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</si>
  <si>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</si>
  <si>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</si>
  <si>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</si>
  <si>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</si>
  <si>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</si>
  <si>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</si>
  <si>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</si>
  <si>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</si>
  <si>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</si>
  <si>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</si>
  <si>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</si>
  <si>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</si>
  <si>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</si>
  <si>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</si>
  <si>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</si>
  <si>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</si>
  <si>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</si>
  <si>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</si>
  <si>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</si>
  <si>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</si>
  <si>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</si>
  <si>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</si>
  <si>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</si>
  <si>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</si>
  <si>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</si>
  <si>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</si>
  <si>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</si>
  <si>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</si>
  <si>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</si>
  <si>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</si>
  <si>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</si>
  <si>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</si>
  <si>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</si>
  <si>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</si>
  <si>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</si>
  <si>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</si>
  <si>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</si>
  <si>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</si>
  <si>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</si>
  <si>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</si>
  <si>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</si>
  <si>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</si>
  <si>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</si>
  <si>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</si>
  <si>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</si>
  <si>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</si>
  <si>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</si>
  <si>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</si>
  <si>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</si>
  <si>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</si>
  <si>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</si>
  <si>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</si>
  <si>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</si>
  <si>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</si>
  <si>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</si>
  <si>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</si>
  <si>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</si>
  <si>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</si>
  <si>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</si>
  <si>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</si>
  <si>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</si>
  <si>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</si>
  <si>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</si>
  <si>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</si>
  <si>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</si>
  <si>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</si>
  <si>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</si>
  <si>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</si>
  <si>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</si>
  <si>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</si>
  <si>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</si>
  <si>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</si>
  <si>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</si>
  <si>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</si>
  <si>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</si>
  <si>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</si>
  <si>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</si>
  <si>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</si>
  <si>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</si>
  <si>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</si>
  <si>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</si>
  <si>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</si>
  <si>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</si>
  <si>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</si>
  <si>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</si>
  <si>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</si>
  <si>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</si>
  <si>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</si>
  <si>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</si>
  <si>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</si>
  <si>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</si>
  <si>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</si>
  <si>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</si>
  <si>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</si>
  <si>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</si>
  <si>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</si>
  <si>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</si>
  <si>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</si>
  <si>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</si>
  <si>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</si>
  <si>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</si>
  <si>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</si>
  <si>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</si>
  <si>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</si>
  <si>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</si>
  <si>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</si>
  <si>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</si>
  <si>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</si>
  <si>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</si>
  <si>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</si>
  <si>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</si>
  <si>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</si>
  <si>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</si>
  <si>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</si>
  <si>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</si>
  <si>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</si>
  <si>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</si>
  <si>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</si>
  <si>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</si>
  <si>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</si>
  <si>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</si>
  <si>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</si>
  <si>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</si>
  <si>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</si>
  <si>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</si>
  <si>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</si>
  <si>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</si>
  <si>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</si>
  <si>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</si>
  <si>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</si>
  <si>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</si>
  <si>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</si>
  <si>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</si>
  <si>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</si>
  <si>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</si>
  <si>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</si>
  <si>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</si>
  <si>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</si>
  <si>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</si>
  <si>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</si>
  <si>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</si>
  <si>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</si>
  <si>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</si>
  <si>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</si>
  <si>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</si>
  <si>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</si>
  <si>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</si>
  <si>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</si>
  <si>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</si>
  <si>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</si>
  <si>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</si>
  <si>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</si>
  <si>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</si>
  <si>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</si>
  <si>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</si>
  <si>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</si>
  <si>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</si>
  <si>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</si>
  <si>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</si>
  <si>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</si>
  <si>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</si>
  <si>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</si>
  <si>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</si>
  <si>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</si>
  <si>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</si>
  <si>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</si>
  <si>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</si>
  <si>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</si>
  <si>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</si>
  <si>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</si>
  <si>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</si>
  <si>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</si>
  <si>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</si>
  <si>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</si>
  <si>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</si>
  <si>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</si>
  <si>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</si>
  <si>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</si>
  <si>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</si>
  <si>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</si>
  <si>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</si>
  <si>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</si>
  <si>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</si>
  <si>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</si>
  <si>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</si>
  <si>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</si>
  <si>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</si>
  <si>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</si>
  <si>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</si>
  <si>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</si>
  <si>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</si>
  <si>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</si>
  <si>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</si>
  <si>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</si>
  <si>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</si>
  <si>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</si>
  <si>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</si>
  <si>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</si>
  <si>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</si>
  <si>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</si>
  <si>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</si>
  <si>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</si>
  <si>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</si>
  <si>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</si>
  <si>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</si>
  <si>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</si>
  <si>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</si>
  <si>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</si>
  <si>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</si>
  <si>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</si>
  <si>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</si>
  <si>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</si>
  <si>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</si>
  <si>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</si>
  <si>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</si>
  <si>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</si>
  <si>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</si>
  <si>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</si>
  <si>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</si>
  <si>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</si>
  <si>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</si>
  <si>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</si>
  <si>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</si>
  <si>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</si>
  <si>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</si>
  <si>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</si>
  <si>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</si>
  <si>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</si>
  <si>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</si>
  <si>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</si>
  <si>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</si>
  <si>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</si>
  <si>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</si>
  <si>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</si>
  <si>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</si>
  <si>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</si>
  <si>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</si>
  <si>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</si>
  <si>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</si>
  <si>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</si>
  <si>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</si>
  <si>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</si>
  <si>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</si>
  <si>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</si>
  <si>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</si>
  <si>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</si>
  <si>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</si>
  <si>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</si>
  <si>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</si>
  <si>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</si>
  <si>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</si>
  <si>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</si>
  <si>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</si>
  <si>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</si>
  <si>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</si>
  <si>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</si>
  <si>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</si>
  <si>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</si>
  <si>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</si>
  <si>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</si>
  <si>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</si>
  <si>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</si>
  <si>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</si>
  <si>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</si>
  <si>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</si>
  <si>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</si>
  <si>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</si>
  <si>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</si>
  <si>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</si>
  <si>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</si>
  <si>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</si>
  <si>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</si>
  <si>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</si>
  <si>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</si>
  <si>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</si>
  <si>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</si>
  <si>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</si>
  <si>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</si>
  <si>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</si>
  <si>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</si>
  <si>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</si>
  <si>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</si>
  <si>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</si>
  <si>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</si>
  <si>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</si>
  <si>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</si>
  <si>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</si>
  <si>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</si>
  <si>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</si>
  <si>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</si>
  <si>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</si>
  <si>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</si>
  <si>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</si>
  <si>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</si>
  <si>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</si>
  <si>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</si>
  <si>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</si>
  <si>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</si>
  <si>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</si>
  <si>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</si>
  <si>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</si>
  <si>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</si>
  <si>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</si>
  <si>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</si>
  <si>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</si>
  <si>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</si>
  <si>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</si>
  <si>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</si>
  <si>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</si>
  <si>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</si>
  <si>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</si>
  <si>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</si>
  <si>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</si>
  <si>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</si>
  <si>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</si>
  <si>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</si>
  <si>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</si>
  <si>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</si>
  <si>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</si>
  <si>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</si>
  <si>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</si>
  <si>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</si>
  <si>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</si>
  <si>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</si>
  <si>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</si>
  <si>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</si>
  <si>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</si>
  <si>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</si>
  <si>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</si>
  <si>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</si>
  <si>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</si>
  <si>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</si>
  <si>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</si>
  <si>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</si>
  <si>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</si>
  <si>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</si>
  <si>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</si>
  <si>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</si>
  <si>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</si>
  <si>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</si>
  <si>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</si>
  <si>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</si>
  <si>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</si>
  <si>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</si>
  <si>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</si>
  <si>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</si>
  <si>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</si>
  <si>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</si>
  <si>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</si>
  <si>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</si>
  <si>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</si>
  <si>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</si>
  <si>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</si>
  <si>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</si>
  <si>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</si>
  <si>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</si>
  <si>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</si>
  <si>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</si>
  <si>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</si>
  <si>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</si>
  <si>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</si>
  <si>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</si>
  <si>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</si>
  <si>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</si>
  <si>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</si>
  <si>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</si>
  <si>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</si>
  <si>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</si>
  <si>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</si>
  <si>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</si>
  <si>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</si>
  <si>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</si>
  <si>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</si>
  <si>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</si>
  <si>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</si>
  <si>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</si>
  <si>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</si>
  <si>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</si>
  <si>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</si>
  <si>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</si>
  <si>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</si>
  <si>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</si>
  <si>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</si>
  <si>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</si>
  <si>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</si>
  <si>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</si>
  <si>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</si>
  <si>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</si>
  <si>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</si>
  <si>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</si>
  <si>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</si>
  <si>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</si>
  <si>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</si>
  <si>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</si>
  <si>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</si>
  <si>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</si>
  <si>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</si>
  <si>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</si>
  <si>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</si>
  <si>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</si>
  <si>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</si>
  <si>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</si>
  <si>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</si>
  <si>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</si>
  <si>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</si>
  <si>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</si>
  <si>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</si>
  <si>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</si>
  <si>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</si>
  <si>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</si>
  <si>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</si>
  <si>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</si>
  <si>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</si>
  <si>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</si>
  <si>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</si>
  <si>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</si>
  <si>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</si>
  <si>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</si>
  <si>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</si>
  <si>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</si>
  <si>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</si>
  <si>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</si>
  <si>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</si>
  <si>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</si>
  <si>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</si>
  <si>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</si>
  <si>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</si>
  <si>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</si>
  <si>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</si>
  <si>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</si>
  <si>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</si>
  <si>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</si>
  <si>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</si>
  <si>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</si>
  <si>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</si>
  <si>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</si>
  <si>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</si>
  <si>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</si>
  <si>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</si>
  <si>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</si>
  <si>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</si>
  <si>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</si>
  <si>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</si>
  <si>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</si>
  <si>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</si>
  <si>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</si>
  <si>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</si>
  <si>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</si>
  <si>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</si>
  <si>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</si>
  <si>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</si>
  <si>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</si>
  <si>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</si>
  <si>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</si>
  <si>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</si>
  <si>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</si>
  <si>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</si>
  <si>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</si>
  <si>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</si>
  <si>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</si>
  <si>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</si>
  <si>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</si>
  <si>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</si>
  <si>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</si>
  <si>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</si>
  <si>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</si>
  <si>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</si>
  <si>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</si>
  <si>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</si>
  <si>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</si>
  <si>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</si>
  <si>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</si>
  <si>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</si>
  <si>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</si>
  <si>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</si>
  <si>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</si>
  <si>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</si>
  <si>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</si>
  <si>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</si>
  <si>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</si>
  <si>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</si>
  <si>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</si>
  <si>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</si>
  <si>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</si>
  <si>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</si>
  <si>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</si>
  <si>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</si>
  <si>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</si>
  <si>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</si>
  <si>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</si>
  <si>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</si>
  <si>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</si>
  <si>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</si>
  <si>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</si>
  <si>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</si>
  <si>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</si>
  <si>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</si>
  <si>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</si>
  <si>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</si>
  <si>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</si>
  <si>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</si>
  <si>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</si>
  <si>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</si>
  <si>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</si>
  <si>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</si>
  <si>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</si>
  <si>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</si>
  <si>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</si>
  <si>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</si>
  <si>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</si>
  <si>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</si>
  <si>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</si>
  <si>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</si>
  <si>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</si>
  <si>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</si>
  <si>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</si>
  <si>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</si>
  <si>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</si>
  <si>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</si>
  <si>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</si>
  <si>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</si>
  <si>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</si>
  <si>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</si>
  <si>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</si>
  <si>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</si>
  <si>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</si>
  <si>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</si>
  <si>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</si>
  <si>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</si>
  <si>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</si>
  <si>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</si>
  <si>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</si>
  <si>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</si>
  <si>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</si>
  <si>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</si>
  <si>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</si>
  <si>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</si>
  <si>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</si>
  <si>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</si>
  <si>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</si>
  <si>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</si>
  <si>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</si>
  <si>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</si>
  <si>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</si>
  <si>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</si>
  <si>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</si>
  <si>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</si>
  <si>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</si>
  <si>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</si>
  <si>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</si>
  <si>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</si>
  <si>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</si>
  <si>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</si>
  <si>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</si>
  <si>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</si>
  <si>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</si>
  <si>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</si>
  <si>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</si>
  <si>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</si>
  <si>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</si>
  <si>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</si>
  <si>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</si>
  <si>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</si>
  <si>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</si>
  <si>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</si>
  <si>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</si>
  <si>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</si>
  <si>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</si>
  <si>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</si>
  <si>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</si>
  <si>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</si>
  <si>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</si>
  <si>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</si>
  <si>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</si>
  <si>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</si>
  <si>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</si>
  <si>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</si>
  <si>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</si>
  <si>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</si>
  <si>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</si>
  <si>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</si>
  <si>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</si>
  <si>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</si>
  <si>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</si>
  <si>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</si>
  <si>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</si>
  <si>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</si>
  <si>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</si>
  <si>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</si>
  <si>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</si>
  <si>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</si>
  <si>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</si>
  <si>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</si>
  <si>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</si>
  <si>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</si>
  <si>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</si>
  <si>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</si>
  <si>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</si>
  <si>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</si>
  <si>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</si>
  <si>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</si>
  <si>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</si>
  <si>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</si>
  <si>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</si>
  <si>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</si>
  <si>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</si>
  <si>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</si>
  <si>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</si>
  <si>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</si>
  <si>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</si>
  <si>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</si>
  <si>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</si>
  <si>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</si>
  <si>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</si>
  <si>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</si>
  <si>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</si>
  <si>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</si>
  <si>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</si>
  <si>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</si>
  <si>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</si>
  <si>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</si>
  <si>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</si>
  <si>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</si>
  <si>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</si>
  <si>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</si>
  <si>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</si>
  <si>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</si>
  <si>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</si>
  <si>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</si>
  <si>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</si>
  <si>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</si>
  <si>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</si>
  <si>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</si>
  <si>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</si>
  <si>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</si>
  <si>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</si>
  <si>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</si>
  <si>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</si>
  <si>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</si>
  <si>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</si>
  <si>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</si>
  <si>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</si>
  <si>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</si>
  <si>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</si>
  <si>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</si>
  <si>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</si>
  <si>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</si>
  <si>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</si>
  <si>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</si>
  <si>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</si>
  <si>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</si>
  <si>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</si>
  <si>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</si>
  <si>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</si>
  <si>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</si>
  <si>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</si>
  <si>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</si>
  <si>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</si>
  <si>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</si>
  <si>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</si>
  <si>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</si>
  <si>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</si>
  <si>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</si>
  <si>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</si>
  <si>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</si>
  <si>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</si>
  <si>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</si>
  <si>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</si>
  <si>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</si>
  <si>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</si>
  <si>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</si>
  <si>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</si>
  <si>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</si>
  <si>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</si>
  <si>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</si>
  <si>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</si>
  <si>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</si>
  <si>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</si>
  <si>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</si>
  <si>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</si>
  <si>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</si>
  <si>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</si>
  <si>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</si>
  <si>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</si>
  <si>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</si>
  <si>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</si>
  <si>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</si>
  <si>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</si>
  <si>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</si>
  <si>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</si>
  <si>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</si>
  <si>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</si>
  <si>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</si>
  <si>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</si>
  <si>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</si>
  <si>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</si>
  <si>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</si>
  <si>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</si>
  <si>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</si>
  <si>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</si>
  <si>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</si>
  <si>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</si>
  <si>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</si>
  <si>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</si>
  <si>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</si>
  <si>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</si>
  <si>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</si>
  <si>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</si>
  <si>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</si>
  <si>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</si>
  <si>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</si>
  <si>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</si>
  <si>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</si>
  <si>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</si>
  <si>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</si>
  <si>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</si>
  <si>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</si>
  <si>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</si>
  <si>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</si>
  <si>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</si>
  <si>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</si>
  <si>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</si>
  <si>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</si>
  <si>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</si>
  <si>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</si>
  <si>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</si>
  <si>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</si>
  <si>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</si>
  <si>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</si>
  <si>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</si>
  <si>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</si>
  <si>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</si>
  <si>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</si>
  <si>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</si>
  <si>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</si>
  <si>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</si>
  <si>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</si>
  <si>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</si>
  <si>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</si>
  <si>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</si>
  <si>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</si>
  <si>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</si>
  <si>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</si>
  <si>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</si>
  <si>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</si>
  <si>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</si>
  <si>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</si>
  <si>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</si>
  <si>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</si>
  <si>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</si>
  <si>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</si>
  <si>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</si>
  <si>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</si>
  <si>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</si>
  <si>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</si>
  <si>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</si>
  <si>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</si>
  <si>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</si>
  <si>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</si>
  <si>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</si>
  <si>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</si>
  <si>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</si>
  <si>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</si>
  <si>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</si>
  <si>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</si>
  <si>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</si>
  <si>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</si>
  <si>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</si>
  <si>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</si>
  <si>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</si>
  <si>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</si>
  <si>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</si>
  <si>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</si>
  <si>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</si>
  <si>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</si>
  <si>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</si>
  <si>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</si>
  <si>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</si>
  <si>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</si>
  <si>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</si>
  <si>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</si>
  <si>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</si>
  <si>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</si>
  <si>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</si>
  <si>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</si>
  <si>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</si>
  <si>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</si>
  <si>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</si>
  <si>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</si>
  <si>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</si>
  <si>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</si>
  <si>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</si>
  <si>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</si>
  <si>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</si>
  <si>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</si>
  <si>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</si>
  <si>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</si>
  <si>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</si>
  <si>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</si>
  <si>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</si>
  <si>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</si>
  <si>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</si>
  <si>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</si>
  <si>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</si>
  <si>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</si>
  <si>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</si>
  <si>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</si>
  <si>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</si>
  <si>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</si>
  <si>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</si>
  <si>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</si>
  <si>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</si>
  <si>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</si>
  <si>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</si>
  <si>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</si>
  <si>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</si>
  <si>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</si>
  <si>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</si>
  <si>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</si>
  <si>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</si>
  <si>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</si>
  <si>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</si>
  <si>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</si>
  <si>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</si>
  <si>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</si>
  <si>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</si>
  <si>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</si>
  <si>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</si>
  <si>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</si>
  <si>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</si>
  <si>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</si>
  <si>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</si>
  <si>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</si>
  <si>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</si>
  <si>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</si>
  <si>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</si>
  <si>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</si>
  <si>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</si>
  <si>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</si>
  <si>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</si>
  <si>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</si>
  <si>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</si>
  <si>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</si>
  <si>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</si>
  <si>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</si>
  <si>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</si>
  <si>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</si>
  <si>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</si>
  <si>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</si>
  <si>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</si>
  <si>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</si>
  <si>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</si>
  <si>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</si>
  <si>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</si>
  <si>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</si>
  <si>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</si>
  <si>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</si>
  <si>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</si>
  <si>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</si>
  <si>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</si>
  <si>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</si>
  <si>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</si>
  <si>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</si>
  <si>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</si>
  <si>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</si>
  <si>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</si>
  <si>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</si>
  <si>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</si>
  <si>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</si>
  <si>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</si>
  <si>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</si>
  <si>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</si>
  <si>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</si>
  <si>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</si>
  <si>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</si>
  <si>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</si>
  <si>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</si>
  <si>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</si>
  <si>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</si>
  <si>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</si>
  <si>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</si>
  <si>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</si>
  <si>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</si>
  <si>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</si>
  <si>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</si>
  <si>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</si>
  <si>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</si>
  <si>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</si>
  <si>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</si>
  <si>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</si>
  <si>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</si>
  <si>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</si>
  <si>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</si>
  <si>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</si>
  <si>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</si>
  <si>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</si>
  <si>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</si>
  <si>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</si>
  <si>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</si>
  <si>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</si>
  <si>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</si>
  <si>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</si>
  <si>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</si>
  <si>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</si>
  <si>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</si>
  <si>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</si>
  <si>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</si>
  <si>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</si>
  <si>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</si>
  <si>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</si>
  <si>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</si>
  <si>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</si>
  <si>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</si>
  <si>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</si>
  <si>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</si>
  <si>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</si>
  <si>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</si>
  <si>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</si>
  <si>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</si>
  <si>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</si>
  <si>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</si>
  <si>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</si>
  <si>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</si>
  <si>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</si>
  <si>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</si>
  <si>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</si>
  <si>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</si>
  <si>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</si>
  <si>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</si>
  <si>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</si>
  <si>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</si>
  <si>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</si>
  <si>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</si>
  <si>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</si>
  <si>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</si>
  <si>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</si>
  <si>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</si>
  <si>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</si>
  <si>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</si>
  <si>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</si>
  <si>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</si>
  <si>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</si>
  <si>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</si>
  <si>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</si>
  <si>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</si>
  <si>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</si>
  <si>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</si>
  <si>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</si>
  <si>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</si>
  <si>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</si>
  <si>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</si>
  <si>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</si>
  <si>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</si>
  <si>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</si>
  <si>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</si>
  <si>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</si>
  <si>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</si>
  <si>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</si>
  <si>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</si>
  <si>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</si>
  <si>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</si>
  <si>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</si>
  <si>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</si>
  <si>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</si>
  <si>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</si>
  <si>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</si>
  <si>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</si>
  <si>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</si>
  <si>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</si>
  <si>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</si>
  <si>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</si>
  <si>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</si>
  <si>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</si>
  <si>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</si>
  <si>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</si>
  <si>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</si>
  <si>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</si>
  <si>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</si>
  <si>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</si>
  <si>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</si>
  <si>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</si>
  <si>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</si>
  <si>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</si>
  <si>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</si>
  <si>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</si>
  <si>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</si>
  <si>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</si>
  <si>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</si>
  <si>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</si>
  <si>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</si>
  <si>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</si>
  <si>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</si>
  <si>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</si>
  <si>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</si>
  <si>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</si>
  <si>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</si>
  <si>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</si>
  <si>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</si>
  <si>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</si>
  <si>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</si>
  <si>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</si>
  <si>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</si>
  <si>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</si>
  <si>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</si>
  <si>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</si>
  <si>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</si>
  <si>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</si>
  <si>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</si>
  <si>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</si>
  <si>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</si>
  <si>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</si>
  <si>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</si>
  <si>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</si>
  <si>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</si>
  <si>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</si>
  <si>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</si>
  <si>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</si>
  <si>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</si>
  <si>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</si>
  <si>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</si>
  <si>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</si>
  <si>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</si>
  <si>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</si>
  <si>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</si>
  <si>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</si>
  <si>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</si>
  <si>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</si>
  <si>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</si>
  <si>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</si>
  <si>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</si>
  <si>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</si>
  <si>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</si>
  <si>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</si>
  <si>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</si>
  <si>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</si>
  <si>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</si>
  <si>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</si>
  <si>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</si>
  <si>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</si>
  <si>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</si>
  <si>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</si>
  <si>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</si>
  <si>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</si>
  <si>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</si>
  <si>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</si>
  <si>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</si>
  <si>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</si>
  <si>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</si>
  <si>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</si>
  <si>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</si>
  <si>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</si>
  <si>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</si>
  <si>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</si>
  <si>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</si>
  <si>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</si>
  <si>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</si>
  <si>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</si>
  <si>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</si>
  <si>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</si>
  <si>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</si>
  <si>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</si>
  <si>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</si>
  <si>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</si>
  <si>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</si>
  <si>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</si>
  <si>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</si>
  <si>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</si>
  <si>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</si>
  <si>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</si>
  <si>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</si>
  <si>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</si>
  <si>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</si>
  <si>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</si>
  <si>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</si>
  <si>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</si>
  <si>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</si>
  <si>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</si>
  <si>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</si>
  <si>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</si>
  <si>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</si>
  <si>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</si>
  <si>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</si>
  <si>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</si>
  <si>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</si>
  <si>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</si>
  <si>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</si>
  <si>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</si>
  <si>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</si>
  <si>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</si>
  <si>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</si>
  <si>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</si>
  <si>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</si>
  <si>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</si>
  <si>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</si>
  <si>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</si>
  <si>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</si>
  <si>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</si>
  <si>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</si>
  <si>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</si>
  <si>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</si>
  <si>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</si>
  <si>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</si>
  <si>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</si>
  <si>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</si>
  <si>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</si>
  <si>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</si>
  <si>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</si>
  <si>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</si>
  <si>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</si>
  <si>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</si>
  <si>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</si>
  <si>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</si>
  <si>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</si>
  <si>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</si>
  <si>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</si>
  <si>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</si>
  <si>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</si>
  <si>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</si>
  <si>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</si>
  <si>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</si>
  <si>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</si>
  <si>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</si>
  <si>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</si>
  <si>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</si>
  <si>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</si>
  <si>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</si>
  <si>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</si>
  <si>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</si>
  <si>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</si>
  <si>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</si>
  <si>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</si>
  <si>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</si>
  <si>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</si>
  <si>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</si>
  <si>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</si>
  <si>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</si>
  <si>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</si>
  <si>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</si>
  <si>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</si>
  <si>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</si>
  <si>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</si>
  <si>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</si>
  <si>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</si>
  <si>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</si>
  <si>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</si>
  <si>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</si>
  <si>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</si>
  <si>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</si>
  <si>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</si>
  <si>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</si>
  <si>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</si>
  <si>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</si>
  <si>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</si>
  <si>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</si>
  <si>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</si>
  <si>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</si>
  <si>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</si>
  <si>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</si>
  <si>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</si>
  <si>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</si>
  <si>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</si>
  <si>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</si>
  <si>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</si>
  <si>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</si>
  <si>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</si>
  <si>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</si>
  <si>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</si>
  <si>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</si>
  <si>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</si>
  <si>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</si>
  <si>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</si>
  <si>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</si>
  <si>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</si>
  <si>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</si>
  <si>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</si>
  <si>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</si>
  <si>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</si>
  <si>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</si>
  <si>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</si>
  <si>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</si>
  <si>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</si>
  <si>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</si>
  <si>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</si>
  <si>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</si>
  <si>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</si>
  <si>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</si>
  <si>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</si>
  <si>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</si>
  <si>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</si>
  <si>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</si>
  <si>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</si>
  <si>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</si>
  <si>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</si>
  <si>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</si>
  <si>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</si>
  <si>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</si>
  <si>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</si>
  <si>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</si>
  <si>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</si>
  <si>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</si>
  <si>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</si>
  <si>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</si>
  <si>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</si>
  <si>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</si>
  <si>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</si>
  <si>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</si>
  <si>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</si>
  <si>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</si>
  <si>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</si>
  <si>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</si>
  <si>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</si>
  <si>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</si>
  <si>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</si>
  <si>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</si>
  <si>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</si>
  <si>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</si>
  <si>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</si>
  <si>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</si>
  <si>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</si>
  <si>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</si>
  <si>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</si>
  <si>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</si>
  <si>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</si>
  <si>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</si>
  <si>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</si>
  <si>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</si>
  <si>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</si>
  <si>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</si>
  <si>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</si>
  <si>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</si>
  <si>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</si>
  <si>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</si>
  <si>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</si>
  <si>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</si>
  <si>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</si>
  <si>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</si>
  <si>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</si>
  <si>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</si>
  <si>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</si>
  <si>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</si>
  <si>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</si>
  <si>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</si>
  <si>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</si>
  <si>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</si>
  <si>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</si>
  <si>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</si>
  <si>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</si>
  <si>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</si>
  <si>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</si>
  <si>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</si>
  <si>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</si>
  <si>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</si>
  <si>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</si>
  <si>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</si>
  <si>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</si>
  <si>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</si>
  <si>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</si>
  <si>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</si>
  <si>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</si>
  <si>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</si>
  <si>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</si>
  <si>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</si>
  <si>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</si>
  <si>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</si>
  <si>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</si>
  <si>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</si>
  <si>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</si>
  <si>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</si>
  <si>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</si>
  <si>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</si>
  <si>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</si>
  <si>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</si>
  <si>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</si>
  <si>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</si>
  <si>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</si>
  <si>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</si>
  <si>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</si>
  <si>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</si>
  <si>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</si>
  <si>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</si>
  <si>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</si>
  <si>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</si>
  <si>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</si>
  <si>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</si>
  <si>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</si>
  <si>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</si>
  <si>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</si>
  <si>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</si>
  <si>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</si>
  <si>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</si>
  <si>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</si>
  <si>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</si>
  <si>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</si>
  <si>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</si>
  <si>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</si>
  <si>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</si>
  <si>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</si>
  <si>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</si>
  <si>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</si>
  <si>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</si>
  <si>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</si>
  <si>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</si>
  <si>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</si>
  <si>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</si>
  <si>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</si>
  <si>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</si>
  <si>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</si>
  <si>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</si>
  <si>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</si>
  <si>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</si>
  <si>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</si>
  <si>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</si>
  <si>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</si>
  <si>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</si>
  <si>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</si>
  <si>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</si>
  <si>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</si>
  <si>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</si>
  <si>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</si>
  <si>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</si>
  <si>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</si>
  <si>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</si>
  <si>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</si>
  <si>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</si>
  <si>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</si>
  <si>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</si>
  <si>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</si>
  <si>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</si>
  <si>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</si>
  <si>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</si>
  <si>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</si>
  <si>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</si>
  <si>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</si>
  <si>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</si>
  <si>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</si>
  <si>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</si>
  <si>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</si>
  <si>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</si>
  <si>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</si>
  <si>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</si>
  <si>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</si>
  <si>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</si>
  <si>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</si>
  <si>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</si>
  <si>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</si>
  <si>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</si>
  <si>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</si>
  <si>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</si>
  <si>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</si>
  <si>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</si>
  <si>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</si>
  <si>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</si>
  <si>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</si>
  <si>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</si>
  <si>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</si>
  <si>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</si>
  <si>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</si>
  <si>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</si>
  <si>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</si>
  <si>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</si>
  <si>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</si>
  <si>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</si>
  <si>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</si>
  <si>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</si>
  <si>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</si>
  <si>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</si>
  <si>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</si>
  <si>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</si>
  <si>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</si>
  <si>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</si>
  <si>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</si>
  <si>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</si>
  <si>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</si>
  <si>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</si>
  <si>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</si>
  <si>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</si>
  <si>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</si>
  <si>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</si>
  <si>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</si>
  <si>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</si>
  <si>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</si>
  <si>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</si>
  <si>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</si>
  <si>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</si>
  <si>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</si>
  <si>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</si>
  <si>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</si>
  <si>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</si>
  <si>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</si>
  <si>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</si>
  <si>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</si>
  <si>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</si>
  <si>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</si>
  <si>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</si>
  <si>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</si>
  <si>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</si>
  <si>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</si>
  <si>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</si>
  <si>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</si>
  <si>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</si>
  <si>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</si>
  <si>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</si>
  <si>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</si>
  <si>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</si>
  <si>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</si>
  <si>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</si>
  <si>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</si>
  <si>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</si>
  <si>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</si>
  <si>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</si>
  <si>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</si>
  <si>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</si>
  <si>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</si>
  <si>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</si>
  <si>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</si>
  <si>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</si>
  <si>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</si>
  <si>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</si>
  <si>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</si>
  <si>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</si>
  <si>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</si>
  <si>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</si>
  <si>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</si>
  <si>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</si>
  <si>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</si>
  <si>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</si>
  <si>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</si>
  <si>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</si>
  <si>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</si>
  <si>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</si>
  <si>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</si>
  <si>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</si>
  <si>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</si>
  <si>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</si>
  <si>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</si>
  <si>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</si>
  <si>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</si>
  <si>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</si>
  <si>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</si>
  <si>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</si>
  <si>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</si>
  <si>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</si>
  <si>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</si>
  <si>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</si>
  <si>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</si>
  <si>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</si>
  <si>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</si>
  <si>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</si>
  <si>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</si>
  <si>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</si>
  <si>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</si>
  <si>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</si>
  <si>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</si>
  <si>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</si>
  <si>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</si>
  <si>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</si>
  <si>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</si>
  <si>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</si>
  <si>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</si>
  <si>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</si>
  <si>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</si>
  <si>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</si>
  <si>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</si>
  <si>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</si>
  <si>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</si>
  <si>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</si>
  <si>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</si>
  <si>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</si>
  <si>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</si>
  <si>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</si>
  <si>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</si>
  <si>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</si>
  <si>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</si>
  <si>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</si>
  <si>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</si>
  <si>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</si>
  <si>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</si>
  <si>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</si>
  <si>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</si>
  <si>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</si>
  <si>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</si>
  <si>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</si>
  <si>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</si>
  <si>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</si>
  <si>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</si>
  <si>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</si>
  <si>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</si>
  <si>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</si>
  <si>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</si>
  <si>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</si>
  <si>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</si>
  <si>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</si>
  <si>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</si>
  <si>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</si>
  <si>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</si>
  <si>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</si>
  <si>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</si>
  <si>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</si>
  <si>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</si>
  <si>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</si>
  <si>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</si>
  <si>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</si>
  <si>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</si>
  <si>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</si>
  <si>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</si>
  <si>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</si>
  <si>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</si>
  <si>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</si>
  <si>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</si>
  <si>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</si>
  <si>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</si>
  <si>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</si>
  <si>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</si>
  <si>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</si>
  <si>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</si>
  <si>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</si>
  <si>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</si>
  <si>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</si>
  <si>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</si>
  <si>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</si>
  <si>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</si>
  <si>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</si>
  <si>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</si>
  <si>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</si>
  <si>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</si>
  <si>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</si>
  <si>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</si>
  <si>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</si>
  <si>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</si>
  <si>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</si>
  <si>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</si>
  <si>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</si>
  <si>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</si>
  <si>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</si>
  <si>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</si>
  <si>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</si>
  <si>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</si>
  <si>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</si>
  <si>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</si>
  <si>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</si>
  <si>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</si>
  <si>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</si>
  <si>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</si>
  <si>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</si>
  <si>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</si>
  <si>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</si>
  <si>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</si>
  <si>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</si>
  <si>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</si>
  <si>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</si>
  <si>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</si>
  <si>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</si>
  <si>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</si>
  <si>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</si>
  <si>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</si>
  <si>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</si>
  <si>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</si>
  <si>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</si>
  <si>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</si>
  <si>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</si>
  <si>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</si>
  <si>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</si>
  <si>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</si>
  <si>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</si>
  <si>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</si>
  <si>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</si>
  <si>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</si>
  <si>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</si>
  <si>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</si>
  <si>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</si>
  <si>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</si>
  <si>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</si>
  <si>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</si>
  <si>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</si>
  <si>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</si>
  <si>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</si>
  <si>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</si>
  <si>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</si>
  <si>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</si>
  <si>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</si>
  <si>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</si>
  <si>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</si>
  <si>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</si>
  <si>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</si>
  <si>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</si>
  <si>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</si>
  <si>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</si>
  <si>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</si>
  <si>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</si>
  <si>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</si>
  <si>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</si>
  <si>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</si>
  <si>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</si>
  <si>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</si>
  <si>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</si>
  <si>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</si>
  <si>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</si>
  <si>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</si>
  <si>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</si>
  <si>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</si>
  <si>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</si>
  <si>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</si>
  <si>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</si>
  <si>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</si>
  <si>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</si>
  <si>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</si>
  <si>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</si>
  <si>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</si>
  <si>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</si>
  <si>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</si>
  <si>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</si>
  <si>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</si>
  <si>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</si>
  <si>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</si>
  <si>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</si>
  <si>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</si>
  <si>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</si>
  <si>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</si>
  <si>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</si>
  <si>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</si>
  <si>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</si>
  <si>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</si>
  <si>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</si>
  <si>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</si>
  <si>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</si>
  <si>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</si>
  <si>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</si>
  <si>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</si>
  <si>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</si>
  <si>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</si>
  <si>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</si>
  <si>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</si>
  <si>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</si>
  <si>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</si>
  <si>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</si>
  <si>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</si>
  <si>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</si>
  <si>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</si>
  <si>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</si>
  <si>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</si>
  <si>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</si>
  <si>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</si>
  <si>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</si>
  <si>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</si>
  <si>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</si>
  <si>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</si>
  <si>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</si>
  <si>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</si>
  <si>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</si>
  <si>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</si>
  <si>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</si>
  <si>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</si>
  <si>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</si>
  <si>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</si>
  <si>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</si>
  <si>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</si>
  <si>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</si>
  <si>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</si>
  <si>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</si>
  <si>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</si>
  <si>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</si>
  <si>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</si>
  <si>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</si>
  <si>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</si>
  <si>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</si>
  <si>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</si>
  <si>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</si>
  <si>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</si>
  <si>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</si>
  <si>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</si>
  <si>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</si>
  <si>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</si>
  <si>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</si>
  <si>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</si>
  <si>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</si>
  <si>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</si>
  <si>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</si>
  <si>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</si>
  <si>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</si>
  <si>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</si>
  <si>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</si>
  <si>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</si>
  <si>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</si>
  <si>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</si>
  <si>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</si>
  <si>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</si>
  <si>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</si>
  <si>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</si>
  <si>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</si>
  <si>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</si>
  <si>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</si>
  <si>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</si>
  <si>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</si>
  <si>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</si>
  <si>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</si>
  <si>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</si>
  <si>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</si>
  <si>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</si>
  <si>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</si>
  <si>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</si>
  <si>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</si>
  <si>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</si>
  <si>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</si>
  <si>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</si>
  <si>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</si>
  <si>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</si>
  <si>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</si>
  <si>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</si>
  <si>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</si>
  <si>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</si>
  <si>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</si>
  <si>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</si>
  <si>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</si>
  <si>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</si>
  <si>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</si>
  <si>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</si>
  <si>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</si>
  <si>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</si>
  <si>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</si>
  <si>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</si>
  <si>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</si>
  <si>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</si>
  <si>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</si>
  <si>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</si>
  <si>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</si>
  <si>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</si>
  <si>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</si>
  <si>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</si>
  <si>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</si>
  <si>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</si>
  <si>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</si>
  <si>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</si>
  <si>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</si>
  <si>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</si>
  <si>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</si>
  <si>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</si>
  <si>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</si>
  <si>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</si>
  <si>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</si>
  <si>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</si>
  <si>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</si>
  <si>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</si>
  <si>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</si>
  <si>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</si>
  <si>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</si>
  <si>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</si>
  <si>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</si>
  <si>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</si>
  <si>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</si>
  <si>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</si>
  <si>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</si>
  <si>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</si>
  <si>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</si>
  <si>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</si>
  <si>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</si>
  <si>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</si>
  <si>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</si>
  <si>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</si>
  <si>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</si>
  <si>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</si>
  <si>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</si>
  <si>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</si>
  <si>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</si>
  <si>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</si>
  <si>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</si>
  <si>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</si>
  <si>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</si>
  <si>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</si>
  <si>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</si>
  <si>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</si>
  <si>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</si>
  <si>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</si>
  <si>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</si>
  <si>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</si>
  <si>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</si>
  <si>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</si>
  <si>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</si>
  <si>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</si>
  <si>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</si>
  <si>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</si>
  <si>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</si>
  <si>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</si>
  <si>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</si>
  <si>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</si>
  <si>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</si>
  <si>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</si>
  <si>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</si>
  <si>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</si>
  <si>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</si>
  <si>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</si>
  <si>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</si>
  <si>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</si>
  <si>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</si>
  <si>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</si>
  <si>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</si>
  <si>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</si>
  <si>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</si>
  <si>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</si>
  <si>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</si>
  <si>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</si>
  <si>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</si>
  <si>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</si>
  <si>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</si>
  <si>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</si>
  <si>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</si>
  <si>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</si>
  <si>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</si>
  <si>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</si>
  <si>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</si>
  <si>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</si>
  <si>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</si>
  <si>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</si>
  <si>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</si>
  <si>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</si>
  <si>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</si>
  <si>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</si>
  <si>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</si>
  <si>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</si>
  <si>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</si>
  <si>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</si>
  <si>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</si>
  <si>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</si>
  <si>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</si>
  <si>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</si>
  <si>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</si>
  <si>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</si>
  <si>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</si>
  <si>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</si>
  <si>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</si>
  <si>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</si>
  <si>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</si>
  <si>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</si>
  <si>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</si>
  <si>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</si>
  <si>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</si>
  <si>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</si>
  <si>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</si>
  <si>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</si>
  <si>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</si>
  <si>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</si>
  <si>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</si>
  <si>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</si>
  <si>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</si>
  <si>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</si>
  <si>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</si>
  <si>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</si>
  <si>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</si>
  <si>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</si>
  <si>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</si>
  <si>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</si>
  <si>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</si>
  <si>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</si>
  <si>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</si>
  <si>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</si>
  <si>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</si>
  <si>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</si>
  <si>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</si>
  <si>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</si>
  <si>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</si>
  <si>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</si>
  <si>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</si>
  <si>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</si>
  <si>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</si>
  <si>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</si>
  <si>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</si>
  <si>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</si>
  <si>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</si>
  <si>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</si>
  <si>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</si>
  <si>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</si>
  <si>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</si>
  <si>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</si>
  <si>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</si>
  <si>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</si>
  <si>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</si>
  <si>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</si>
  <si>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</si>
  <si>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</si>
  <si>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</si>
  <si>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</si>
  <si>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</si>
  <si>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</si>
  <si>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</si>
  <si>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</si>
  <si>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</si>
  <si>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</si>
  <si>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</si>
  <si>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</si>
  <si>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</si>
  <si>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</si>
  <si>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</si>
  <si>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</si>
  <si>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</si>
  <si>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</si>
  <si>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</si>
  <si>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</si>
  <si>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</si>
  <si>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</si>
  <si>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</si>
  <si>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</si>
  <si>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</si>
  <si>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</si>
  <si>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</si>
  <si>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</si>
  <si>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</si>
  <si>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</si>
  <si>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</si>
  <si>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</si>
  <si>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</si>
  <si>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</si>
  <si>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</si>
  <si>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</si>
  <si>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</si>
  <si>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</si>
  <si>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</si>
  <si>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</si>
  <si>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</si>
  <si>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</si>
  <si>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</si>
  <si>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</si>
  <si>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</si>
  <si>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</si>
  <si>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</si>
  <si>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</si>
  <si>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</si>
  <si>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</si>
  <si>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</si>
  <si>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</si>
  <si>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</si>
  <si>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</si>
  <si>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</si>
  <si>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</si>
  <si>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</si>
  <si>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</si>
  <si>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</si>
  <si>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</si>
  <si>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</si>
  <si>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</si>
  <si>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</si>
  <si>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</si>
  <si>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</si>
  <si>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</si>
  <si>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</si>
  <si>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</si>
  <si>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</si>
  <si>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</si>
  <si>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</si>
  <si>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</si>
  <si>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</si>
  <si>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</si>
  <si>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</si>
  <si>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</si>
  <si>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</si>
  <si>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</si>
  <si>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</si>
  <si>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</si>
  <si>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</si>
  <si>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</si>
  <si>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</si>
  <si>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</si>
  <si>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</si>
  <si>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</si>
  <si>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</si>
  <si>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</si>
  <si>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</si>
  <si>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</si>
  <si>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</si>
  <si>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</si>
  <si>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</si>
  <si>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</si>
  <si>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</si>
  <si>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</si>
  <si>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</si>
  <si>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</si>
  <si>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</si>
  <si>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</si>
  <si>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</si>
  <si>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</si>
  <si>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</si>
  <si>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</si>
  <si>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</si>
  <si>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</si>
  <si>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</si>
  <si>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</si>
  <si>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</si>
  <si>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</si>
  <si>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</si>
  <si>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</si>
  <si>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</si>
  <si>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</si>
  <si>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</si>
  <si>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</si>
  <si>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</si>
  <si>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</si>
  <si>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</si>
  <si>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</si>
  <si>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</si>
  <si>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</si>
  <si>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</si>
  <si>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</si>
  <si>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</si>
  <si>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</si>
  <si>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</si>
  <si>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</si>
  <si>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</si>
  <si>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</si>
  <si>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</si>
  <si>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</si>
  <si>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</si>
  <si>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</si>
  <si>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</si>
  <si>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</si>
  <si>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</si>
  <si>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</si>
  <si>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</si>
  <si>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</si>
  <si>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</si>
  <si>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</si>
  <si>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</si>
  <si>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</si>
  <si>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</si>
  <si>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</si>
  <si>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</si>
  <si>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</si>
  <si>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</si>
  <si>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</si>
  <si>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</si>
  <si>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</si>
  <si>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</si>
  <si>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</si>
  <si>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</si>
  <si>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</si>
  <si>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</si>
  <si>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</si>
  <si>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</si>
  <si>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</si>
  <si>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</si>
  <si>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</si>
  <si>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</si>
  <si>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</si>
  <si>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</si>
  <si>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</si>
  <si>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</si>
  <si>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</si>
  <si>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</si>
  <si>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</si>
  <si>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</si>
  <si>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</si>
  <si>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</si>
  <si>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</si>
  <si>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</si>
  <si>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</si>
  <si>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</si>
  <si>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</si>
  <si>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</si>
  <si>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</si>
  <si>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</si>
  <si>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</si>
  <si>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</si>
  <si>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</si>
  <si>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</si>
  <si>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</si>
  <si>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</si>
  <si>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</si>
  <si>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</si>
  <si>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</si>
  <si>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</si>
  <si>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</si>
  <si>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</si>
  <si>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</si>
  <si>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</si>
  <si>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</si>
  <si>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</si>
  <si>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</si>
  <si>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</si>
  <si>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</si>
  <si>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</si>
  <si>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</si>
  <si>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</si>
  <si>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</si>
  <si>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</si>
  <si>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</si>
  <si>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</si>
  <si>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</si>
  <si>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</si>
  <si>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</si>
  <si>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</si>
  <si>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</si>
  <si>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</si>
  <si>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</si>
  <si>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</si>
  <si>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</si>
  <si>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</si>
  <si>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</si>
  <si>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</si>
  <si>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</si>
  <si>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</si>
  <si>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</si>
  <si>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</si>
  <si>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</si>
  <si>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</si>
  <si>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</si>
  <si>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</si>
  <si>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</si>
  <si>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</si>
  <si>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</si>
  <si>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</si>
  <si>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</si>
  <si>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</si>
  <si>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</si>
  <si>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</si>
  <si>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</si>
  <si>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</si>
  <si>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</si>
  <si>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</si>
  <si>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</si>
  <si>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</si>
  <si>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</si>
  <si>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</si>
  <si>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</si>
  <si>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</si>
  <si>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</si>
  <si>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</si>
  <si>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</si>
  <si>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</si>
  <si>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</si>
  <si>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</si>
  <si>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</si>
  <si>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</si>
  <si>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</si>
  <si>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</si>
  <si>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</si>
  <si>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</si>
  <si>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</si>
  <si>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</si>
  <si>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</si>
  <si>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</si>
  <si>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</si>
  <si>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</si>
  <si>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</si>
  <si>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</si>
  <si>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</si>
  <si>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</si>
  <si>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</si>
  <si>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</si>
  <si>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</si>
  <si>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</si>
  <si>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</si>
  <si>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</si>
  <si>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</si>
  <si>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</si>
  <si>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</si>
  <si>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</si>
  <si>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</si>
  <si>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</si>
  <si>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</si>
  <si>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</si>
  <si>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</si>
  <si>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</si>
  <si>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</si>
  <si>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</si>
  <si>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</si>
  <si>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</si>
  <si>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</si>
  <si>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</si>
  <si>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</si>
  <si>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</si>
  <si>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</si>
  <si>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</si>
  <si>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</si>
  <si>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</si>
  <si>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</si>
  <si>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</si>
  <si>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</si>
  <si>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</si>
  <si>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</si>
  <si>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</si>
  <si>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</si>
  <si>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</si>
  <si>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</si>
  <si>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</si>
  <si>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</si>
  <si>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</si>
  <si>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</si>
  <si>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</si>
  <si>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</si>
  <si>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</si>
  <si>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</si>
  <si>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</si>
  <si>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</si>
  <si>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</si>
  <si>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</si>
  <si>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</si>
  <si>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</si>
  <si>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</si>
  <si>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</si>
  <si>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</si>
  <si>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</si>
  <si>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</si>
  <si>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</si>
  <si>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</si>
  <si>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</si>
  <si>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</si>
  <si>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</si>
  <si>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</si>
  <si>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</si>
  <si>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</si>
  <si>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</si>
  <si>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</si>
  <si>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</si>
  <si>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</si>
  <si>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</si>
  <si>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</si>
  <si>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</si>
  <si>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</si>
  <si>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</si>
  <si>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</si>
  <si>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</si>
  <si>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</si>
  <si>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</si>
  <si>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</si>
  <si>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</si>
  <si>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</si>
  <si>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</si>
  <si>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</si>
  <si>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</si>
  <si>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</si>
  <si>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</si>
  <si>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</si>
  <si>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</si>
  <si>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</si>
  <si>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</si>
  <si>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</si>
  <si>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</si>
  <si>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</si>
  <si>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</si>
  <si>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</si>
  <si>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</si>
  <si>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</si>
  <si>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</si>
  <si>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</si>
  <si>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</si>
  <si>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</si>
  <si>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</si>
  <si>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</si>
  <si>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</si>
  <si>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</si>
  <si>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</si>
  <si>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</si>
  <si>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</si>
  <si>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</si>
  <si>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</si>
  <si>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</si>
  <si>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</si>
  <si>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</si>
  <si>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</si>
  <si>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</si>
  <si>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</si>
  <si>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</si>
  <si>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</si>
  <si>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</si>
  <si>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</si>
  <si>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</si>
  <si>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</si>
  <si>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</si>
  <si>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</si>
  <si>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</si>
  <si>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</si>
  <si>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</si>
  <si>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</si>
  <si>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</si>
  <si>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</si>
  <si>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</si>
  <si>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</si>
  <si>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</si>
  <si>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</si>
  <si>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</si>
  <si>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</si>
  <si>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</si>
  <si>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</si>
  <si>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</si>
  <si>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</si>
  <si>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</si>
  <si>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</si>
  <si>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</si>
  <si>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</si>
  <si>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</si>
  <si>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</si>
  <si>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</si>
  <si>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</si>
  <si>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</si>
  <si>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</si>
  <si>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</si>
  <si>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</si>
  <si>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</si>
  <si>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</si>
  <si>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</si>
  <si>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</si>
  <si>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</si>
  <si>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</si>
  <si>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</si>
  <si>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</si>
  <si>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</si>
  <si>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</si>
  <si>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</si>
  <si>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</si>
  <si>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</si>
  <si>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</si>
  <si>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</si>
  <si>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</si>
  <si>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</si>
  <si>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</si>
  <si>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</si>
  <si>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</si>
  <si>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</si>
  <si>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</si>
  <si>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</si>
  <si>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</si>
  <si>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</si>
  <si>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</si>
  <si>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</si>
  <si>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</si>
  <si>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</si>
  <si>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</si>
  <si>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</si>
  <si>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</si>
  <si>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</si>
  <si>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</si>
  <si>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</si>
  <si>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</si>
  <si>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</si>
  <si>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</si>
  <si>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</si>
  <si>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</si>
  <si>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</si>
  <si>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</si>
  <si>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</si>
  <si>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</si>
  <si>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</si>
  <si>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</si>
  <si>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</si>
  <si>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</si>
  <si>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</si>
  <si>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</si>
  <si>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</si>
  <si>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</si>
  <si>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</si>
  <si>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</si>
  <si>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</si>
  <si>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</si>
  <si>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</si>
  <si>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</si>
  <si>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</si>
  <si>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</si>
  <si>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</si>
  <si>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</si>
  <si>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</si>
  <si>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</si>
  <si>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</si>
  <si>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</si>
  <si>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</si>
  <si>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</si>
  <si>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</si>
  <si>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</si>
  <si>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</si>
  <si>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</si>
  <si>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</si>
  <si>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</si>
  <si>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</si>
  <si>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</si>
  <si>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</si>
  <si>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</si>
  <si>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</si>
  <si>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</si>
  <si>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</si>
  <si>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</si>
  <si>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</si>
  <si>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</si>
  <si>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</si>
  <si>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</si>
  <si>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</si>
  <si>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</si>
  <si>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</si>
  <si>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</si>
  <si>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</si>
  <si>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</si>
  <si>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</si>
  <si>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</si>
  <si>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</si>
  <si>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</si>
  <si>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</si>
  <si>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</si>
  <si>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</si>
  <si>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</si>
  <si>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</si>
  <si>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</si>
  <si>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</si>
  <si>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</si>
  <si>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</si>
  <si>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</si>
  <si>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</si>
  <si>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</si>
  <si>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</si>
  <si>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</si>
  <si>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</si>
  <si>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</si>
  <si>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</si>
  <si>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</si>
  <si>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</si>
  <si>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</si>
  <si>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</si>
  <si>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</si>
  <si>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</si>
  <si>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</si>
  <si>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</si>
  <si>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</si>
  <si>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</si>
  <si>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</si>
  <si>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</si>
  <si>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</si>
  <si>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</si>
  <si>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</si>
  <si>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</si>
  <si>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</si>
  <si>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</si>
  <si>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</si>
  <si>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</si>
  <si>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</si>
  <si>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</si>
  <si>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</si>
  <si>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</si>
  <si>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</si>
  <si>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</si>
  <si>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</si>
  <si>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</si>
  <si>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</si>
  <si>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</si>
  <si>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</si>
  <si>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</si>
  <si>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</si>
  <si>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</si>
  <si>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</si>
  <si>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</si>
  <si>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</si>
  <si>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</si>
  <si>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</si>
  <si>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</si>
  <si>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</si>
  <si>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</si>
  <si>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</si>
  <si>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</si>
  <si>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</si>
  <si>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</si>
  <si>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</si>
  <si>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</si>
  <si>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</si>
  <si>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</si>
  <si>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</si>
  <si>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</si>
  <si>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</si>
  <si>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</si>
  <si>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</si>
  <si>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</si>
  <si>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</si>
  <si>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</si>
  <si>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</si>
  <si>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</si>
  <si>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</si>
  <si>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</si>
  <si>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</si>
  <si>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</si>
  <si>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</si>
  <si>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</si>
  <si>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</si>
  <si>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</si>
  <si>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</si>
  <si>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</si>
  <si>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</si>
  <si>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</si>
  <si>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</si>
  <si>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</si>
  <si>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</si>
  <si>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</si>
  <si>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</si>
  <si>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</si>
  <si>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</si>
  <si>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</si>
  <si>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</si>
  <si>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</si>
  <si>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</si>
  <si>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</si>
  <si>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</si>
  <si>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</si>
  <si>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</si>
  <si>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</si>
  <si>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</si>
  <si>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</si>
  <si>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</si>
  <si>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</si>
  <si>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</si>
  <si>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</si>
  <si>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</si>
  <si>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</si>
  <si>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</si>
  <si>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</si>
  <si>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</si>
  <si>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</si>
  <si>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</si>
  <si>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</si>
  <si>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</si>
  <si>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</si>
  <si>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</si>
  <si>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</si>
  <si>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</si>
  <si>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</si>
  <si>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</si>
  <si>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</si>
  <si>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</si>
  <si>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</si>
  <si>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</si>
  <si>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</si>
  <si>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</si>
  <si>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</si>
  <si>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</si>
  <si>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</si>
  <si>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</si>
  <si>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</si>
  <si>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</si>
  <si>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</si>
  <si>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</si>
  <si>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</si>
  <si>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</si>
  <si>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</si>
  <si>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</si>
  <si>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</si>
  <si>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</si>
  <si>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</si>
  <si>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</si>
  <si>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</si>
  <si>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</si>
  <si>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</si>
  <si>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</si>
  <si>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</si>
  <si>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</si>
  <si>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</si>
  <si>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</si>
  <si>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</si>
  <si>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</si>
  <si>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</si>
  <si>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</si>
  <si>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</si>
  <si>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</si>
  <si>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</si>
  <si>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</si>
  <si>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</si>
  <si>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</si>
  <si>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</si>
  <si>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</si>
  <si>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</si>
  <si>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</si>
  <si>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</si>
  <si>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</si>
  <si>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</si>
  <si>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</si>
  <si>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</si>
  <si>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</si>
  <si>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</si>
  <si>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</si>
  <si>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</si>
  <si>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</si>
  <si>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</si>
  <si>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</si>
  <si>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</si>
  <si>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</si>
  <si>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</si>
  <si>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</si>
  <si>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</si>
  <si>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</si>
  <si>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</si>
  <si>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</si>
  <si>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</si>
  <si>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</si>
  <si>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</si>
  <si>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</si>
  <si>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</si>
  <si>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</si>
  <si>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</si>
  <si>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</si>
  <si>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</si>
  <si>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</si>
  <si>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</si>
  <si>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</si>
  <si>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</si>
  <si>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</si>
  <si>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</si>
  <si>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</si>
  <si>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</si>
  <si>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</si>
  <si>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</si>
  <si>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</si>
  <si>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</si>
  <si>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</si>
  <si>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</si>
  <si>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</si>
  <si>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</si>
  <si>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</si>
  <si>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</si>
  <si>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</si>
  <si>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</si>
  <si>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</si>
  <si>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</si>
  <si>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</si>
  <si>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</si>
  <si>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</si>
  <si>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</si>
  <si>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</si>
  <si>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</si>
  <si>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</si>
  <si>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</si>
  <si>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</si>
  <si>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</si>
  <si>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</si>
  <si>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</si>
  <si>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</si>
  <si>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</si>
  <si>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</si>
  <si>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</si>
  <si>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</si>
  <si>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</si>
  <si>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</si>
  <si>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</si>
  <si>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</si>
  <si>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</si>
  <si>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</si>
  <si>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</si>
  <si>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</si>
  <si>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</si>
  <si>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</si>
  <si>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</si>
  <si>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</si>
  <si>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</si>
  <si>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</si>
  <si>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</si>
  <si>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</si>
  <si>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</si>
  <si>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</si>
  <si>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</si>
  <si>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</si>
  <si>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</si>
  <si>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</si>
  <si>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</si>
  <si>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</si>
  <si>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</si>
  <si>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</si>
  <si>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</si>
  <si>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</si>
  <si>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</si>
  <si>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</si>
  <si>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</si>
  <si>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</si>
  <si>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</si>
  <si>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</si>
  <si>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</si>
  <si>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</si>
  <si>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</si>
  <si>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</si>
  <si>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</si>
  <si>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</si>
  <si>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</si>
  <si>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</si>
  <si>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</si>
  <si>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</si>
  <si>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</si>
  <si>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</si>
  <si>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</si>
  <si>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</si>
  <si>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</si>
  <si>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</si>
  <si>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</si>
  <si>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</si>
  <si>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</si>
  <si>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</si>
  <si>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</si>
  <si>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</si>
  <si>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</si>
  <si>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</si>
  <si>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</si>
  <si>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</si>
  <si>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</si>
  <si>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</si>
  <si>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</si>
  <si>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</si>
  <si>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</si>
  <si>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</si>
  <si>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</si>
  <si>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</si>
  <si>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</si>
  <si>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</si>
  <si>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</si>
  <si>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</si>
  <si>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</si>
  <si>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</si>
  <si>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</si>
  <si>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</si>
  <si>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</si>
  <si>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</si>
  <si>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</si>
  <si>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</si>
  <si>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</si>
  <si>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</si>
  <si>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</si>
  <si>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</si>
  <si>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</si>
  <si>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</si>
  <si>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</si>
  <si>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</si>
  <si>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</si>
  <si>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</si>
  <si>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</si>
  <si>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</si>
  <si>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</si>
  <si>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</si>
  <si>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</si>
  <si>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</si>
  <si>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</si>
  <si>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</si>
  <si>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</si>
  <si>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</si>
  <si>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</si>
  <si>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</si>
  <si>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</si>
  <si>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</si>
  <si>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</si>
  <si>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</si>
  <si>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</si>
  <si>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</si>
  <si>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</si>
  <si>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</si>
  <si>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</si>
  <si>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</si>
  <si>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</si>
  <si>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</si>
  <si>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</si>
  <si>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</si>
  <si>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</si>
  <si>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</si>
  <si>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</si>
  <si>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</si>
  <si>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</si>
  <si>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</si>
  <si>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</si>
  <si>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</si>
  <si>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</si>
  <si>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</si>
  <si>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</si>
  <si>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</si>
  <si>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</si>
  <si>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</si>
  <si>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</si>
  <si>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</si>
  <si>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</si>
  <si>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</si>
  <si>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</si>
  <si>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</si>
  <si>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</si>
  <si>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</si>
  <si>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</si>
  <si>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</si>
  <si>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</si>
  <si>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</si>
  <si>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</si>
  <si>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</si>
  <si>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</si>
  <si>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</si>
  <si>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</si>
  <si>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</si>
  <si>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</si>
  <si>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</si>
  <si>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</si>
  <si>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</si>
  <si>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</si>
  <si>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</si>
  <si>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</si>
  <si>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</si>
  <si>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</si>
  <si>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</si>
  <si>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</si>
  <si>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</si>
  <si>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</si>
  <si>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</si>
  <si>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</si>
  <si>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</si>
  <si>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</si>
  <si>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</si>
  <si>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</si>
  <si>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</si>
  <si>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</si>
  <si>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</si>
  <si>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</si>
  <si>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</si>
  <si>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</si>
  <si>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</si>
  <si>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</si>
  <si>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</si>
  <si>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</si>
  <si>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</si>
  <si>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</si>
  <si>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</si>
  <si>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</si>
  <si>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</si>
  <si>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</si>
  <si>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</si>
  <si>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</si>
  <si>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</si>
  <si>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</si>
  <si>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</si>
  <si>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</si>
  <si>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</si>
  <si>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</si>
  <si>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</si>
  <si>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</si>
  <si>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</si>
  <si>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</si>
  <si>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</si>
  <si>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</si>
  <si>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</si>
  <si>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</si>
  <si>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</si>
  <si>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</si>
  <si>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</si>
  <si>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</si>
  <si>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</si>
  <si>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</si>
  <si>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</si>
  <si>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</si>
  <si>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</si>
  <si>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</si>
  <si>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</si>
  <si>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</si>
  <si>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</si>
  <si>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</si>
  <si>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</si>
  <si>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</si>
  <si>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</si>
  <si>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</si>
  <si>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</si>
  <si>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</si>
  <si>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</si>
  <si>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</si>
  <si>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</si>
  <si>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</si>
  <si>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</si>
  <si>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</si>
  <si>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</si>
  <si>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</si>
  <si>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</si>
  <si>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</si>
  <si>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</si>
  <si>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</si>
  <si>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</si>
  <si>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</si>
  <si>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</si>
  <si>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</si>
  <si>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</si>
  <si>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</si>
  <si>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</si>
  <si>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</si>
  <si>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</si>
  <si>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</si>
  <si>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</si>
  <si>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</si>
  <si>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</si>
  <si>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</si>
  <si>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</si>
  <si>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</si>
  <si>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</si>
  <si>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</si>
  <si>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</si>
  <si>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</si>
  <si>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</si>
  <si>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</si>
  <si>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</si>
  <si>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</si>
  <si>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</si>
  <si>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</si>
  <si>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</si>
  <si>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</si>
  <si>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</si>
  <si>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</si>
  <si>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</si>
  <si>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</si>
  <si>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</si>
  <si>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</si>
  <si>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</si>
  <si>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</si>
  <si>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</si>
  <si>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</si>
  <si>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</si>
  <si>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</si>
  <si>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</si>
  <si>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</si>
  <si>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</si>
  <si>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</si>
  <si>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</si>
  <si>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</si>
  <si>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</si>
  <si>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</si>
  <si>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</si>
  <si>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</si>
  <si>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</si>
  <si>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</si>
  <si>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</si>
  <si>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</si>
  <si>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</si>
  <si>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</si>
  <si>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</si>
  <si>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</si>
  <si>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</si>
  <si>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</si>
  <si>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</si>
  <si>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</si>
  <si>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</si>
  <si>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</si>
  <si>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</si>
  <si>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</si>
  <si>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</si>
  <si>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</si>
  <si>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</si>
  <si>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</si>
  <si>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</si>
  <si>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</si>
  <si>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</si>
  <si>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</si>
  <si>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</si>
  <si>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</si>
  <si>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</si>
  <si>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</si>
  <si>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</si>
  <si>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</si>
  <si>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</si>
  <si>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</si>
  <si>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</si>
  <si>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</si>
  <si>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</si>
  <si>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</si>
  <si>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</si>
  <si>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</si>
  <si>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</si>
  <si>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</si>
  <si>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</si>
  <si>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</si>
  <si>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</si>
  <si>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</si>
  <si>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</si>
  <si>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</si>
  <si>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</si>
  <si>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</si>
  <si>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</si>
  <si>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</si>
  <si>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</si>
  <si>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</si>
  <si>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</si>
  <si>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</si>
  <si>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</si>
  <si>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</si>
  <si>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</si>
  <si>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</si>
  <si>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</si>
  <si>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</si>
  <si>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</si>
  <si>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</si>
  <si>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</si>
  <si>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</si>
  <si>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</si>
  <si>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</si>
  <si>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</si>
  <si>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</si>
  <si>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</si>
  <si>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</si>
  <si>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</si>
  <si>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</si>
  <si>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</si>
  <si>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</si>
  <si>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</si>
  <si>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</si>
  <si>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</si>
  <si>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</si>
  <si>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</si>
  <si>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</si>
  <si>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</si>
  <si>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</si>
  <si>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</si>
  <si>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</si>
  <si>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</si>
  <si>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</si>
  <si>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</si>
  <si>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</si>
  <si>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</si>
  <si>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</si>
  <si>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</si>
  <si>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</si>
  <si>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</si>
  <si>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</si>
  <si>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</si>
  <si>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</si>
  <si>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</si>
  <si>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</si>
  <si>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</si>
  <si>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</si>
  <si>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</si>
  <si>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</si>
  <si>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</si>
  <si>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</si>
  <si>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</si>
  <si>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</si>
  <si>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</si>
  <si>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</si>
  <si>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</si>
  <si>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</si>
  <si>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</si>
  <si>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</si>
  <si>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</si>
  <si>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</si>
  <si>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</si>
  <si>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</si>
  <si>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</si>
  <si>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</si>
  <si>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</si>
  <si>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</si>
  <si>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</si>
  <si>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</si>
  <si>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</si>
  <si>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</si>
  <si>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</si>
  <si>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</si>
  <si>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</si>
  <si>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</si>
  <si>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</si>
  <si>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</si>
  <si>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</si>
  <si>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</si>
  <si>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</si>
  <si>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</si>
  <si>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</si>
  <si>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</si>
  <si>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</si>
  <si>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</si>
  <si>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</si>
  <si>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</si>
  <si>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</si>
  <si>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</si>
  <si>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</si>
  <si>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</si>
  <si>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</si>
  <si>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</si>
  <si>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</si>
  <si>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</si>
  <si>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</si>
  <si>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</si>
  <si>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</si>
  <si>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</si>
  <si>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</si>
  <si>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</si>
  <si>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</si>
  <si>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</si>
  <si>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</si>
  <si>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</si>
  <si>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</si>
  <si>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</si>
  <si>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</si>
  <si>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</si>
  <si>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</si>
  <si>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</si>
  <si>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</si>
  <si>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</si>
  <si>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</si>
  <si>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</si>
  <si>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</si>
  <si>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</si>
  <si>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</si>
  <si>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</si>
  <si>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</si>
  <si>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</si>
  <si>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</si>
  <si>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</si>
  <si>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</si>
  <si>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</si>
  <si>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</si>
  <si>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</si>
  <si>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</si>
  <si>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</si>
  <si>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</si>
  <si>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</si>
  <si>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</si>
  <si>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</si>
  <si>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</si>
  <si>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</si>
  <si>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</si>
  <si>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</si>
  <si>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</si>
  <si>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</si>
  <si>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</si>
  <si>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</si>
  <si>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</si>
  <si>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</si>
  <si>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</si>
  <si>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</si>
  <si>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</si>
  <si>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</si>
  <si>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</si>
  <si>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</si>
  <si>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</si>
  <si>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</si>
  <si>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</si>
  <si>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</si>
  <si>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</si>
  <si>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</si>
  <si>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</si>
  <si>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</si>
  <si>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</si>
  <si>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</si>
  <si>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</si>
  <si>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</si>
  <si>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</si>
  <si>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</si>
  <si>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</si>
  <si>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</si>
  <si>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</si>
  <si>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</si>
  <si>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</si>
  <si>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</si>
  <si>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</si>
  <si>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</si>
  <si>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</si>
  <si>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</si>
  <si>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</si>
  <si>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</si>
  <si>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</si>
  <si>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</si>
  <si>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</si>
  <si>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</si>
  <si>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</si>
  <si>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</si>
  <si>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</si>
  <si>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</si>
  <si>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</si>
  <si>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</si>
  <si>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</si>
  <si>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</si>
  <si>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</si>
  <si>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</si>
  <si>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</si>
  <si>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</si>
  <si>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</si>
  <si>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</si>
  <si>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</si>
  <si>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</si>
  <si>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</si>
  <si>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</si>
  <si>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</si>
  <si>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</si>
  <si>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</si>
  <si>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</si>
  <si>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</si>
  <si>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</si>
  <si>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</si>
  <si>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</si>
  <si>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</si>
  <si>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</si>
  <si>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</si>
  <si>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</si>
  <si>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</si>
  <si>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</si>
  <si>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</si>
  <si>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</si>
  <si>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</si>
  <si>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</si>
  <si>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</si>
  <si>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</si>
  <si>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</si>
  <si>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</si>
  <si>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</si>
  <si>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</si>
  <si>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</si>
  <si>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</si>
  <si>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</si>
  <si>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</si>
  <si>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</si>
  <si>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</si>
  <si>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</si>
  <si>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</si>
  <si>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</si>
  <si>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</si>
  <si>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</si>
  <si>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</si>
  <si>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</si>
  <si>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</si>
  <si>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</si>
  <si>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</si>
  <si>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</si>
  <si>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</si>
  <si>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</si>
  <si>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</si>
  <si>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</si>
  <si>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</si>
  <si>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</si>
  <si>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</si>
  <si>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</si>
  <si>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</si>
  <si>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</si>
  <si>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</si>
  <si>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</si>
  <si>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</si>
  <si>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</si>
  <si>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</si>
  <si>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</si>
  <si>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</si>
  <si>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</si>
  <si>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</si>
  <si>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</si>
  <si>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</si>
  <si>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</si>
  <si>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</si>
  <si>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</si>
  <si>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</si>
  <si>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</si>
  <si>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</si>
  <si>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</si>
  <si>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</si>
  <si>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</si>
  <si>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</si>
  <si>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</si>
  <si>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</si>
  <si>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</si>
  <si>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</si>
  <si>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</si>
  <si>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</si>
  <si>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</si>
  <si>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</si>
  <si>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</si>
  <si>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</si>
  <si>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</si>
  <si>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</si>
  <si>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</si>
  <si>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</si>
  <si>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</si>
  <si>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</si>
  <si>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</si>
  <si>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</si>
  <si>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</si>
  <si>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</si>
  <si>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</si>
  <si>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</si>
  <si>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</si>
  <si>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</si>
  <si>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</si>
  <si>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</si>
  <si>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</si>
  <si>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</si>
  <si>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</si>
  <si>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</si>
  <si>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</si>
  <si>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</si>
  <si>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</si>
  <si>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</si>
  <si>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</si>
  <si>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</si>
  <si>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</si>
  <si>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</si>
  <si>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</si>
  <si>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</si>
  <si>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</si>
  <si>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</si>
  <si>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</si>
  <si>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</si>
  <si>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</si>
  <si>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</si>
  <si>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</si>
  <si>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</si>
  <si>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</si>
  <si>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</si>
  <si>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</si>
  <si>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</si>
  <si>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</si>
  <si>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</si>
  <si>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</si>
  <si>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</si>
  <si>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</si>
  <si>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</si>
  <si>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</si>
  <si>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</si>
  <si>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</si>
  <si>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</si>
  <si>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</si>
  <si>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</si>
  <si>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</si>
  <si>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</si>
  <si>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</si>
  <si>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</si>
  <si>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</si>
  <si>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</si>
  <si>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</si>
  <si>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</si>
  <si>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</si>
  <si>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</si>
  <si>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</si>
  <si>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</si>
  <si>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</si>
  <si>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</si>
  <si>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</si>
  <si>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</si>
  <si>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</si>
  <si>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</si>
  <si>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</si>
  <si>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</si>
  <si>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</si>
  <si>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</si>
  <si>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</si>
  <si>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</si>
  <si>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</si>
  <si>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</si>
  <si>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</si>
  <si>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</si>
  <si>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</si>
  <si>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</si>
  <si>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</si>
  <si>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</si>
  <si>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</si>
  <si>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</si>
  <si>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</si>
  <si>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</si>
  <si>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</si>
  <si>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</si>
  <si>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</si>
  <si>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</si>
  <si>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</si>
  <si>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</si>
  <si>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</si>
  <si>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</si>
  <si>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</si>
  <si>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</si>
  <si>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</si>
  <si>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</si>
  <si>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</si>
  <si>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</si>
  <si>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</si>
  <si>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</si>
  <si>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</si>
  <si>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</si>
  <si>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</si>
  <si>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</si>
  <si>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</si>
  <si>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</si>
  <si>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</si>
  <si>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</si>
  <si>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</si>
  <si>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</si>
  <si>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</si>
  <si>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</si>
  <si>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</si>
  <si>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</si>
  <si>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</si>
  <si>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</si>
  <si>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</si>
  <si>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</si>
  <si>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</si>
  <si>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</si>
  <si>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</si>
  <si>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</si>
  <si>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</si>
  <si>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</si>
  <si>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</si>
  <si>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</si>
  <si>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</si>
  <si>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</si>
  <si>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</si>
  <si>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</si>
  <si>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</si>
  <si>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</si>
  <si>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</si>
  <si>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</si>
  <si>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</si>
  <si>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</si>
  <si>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</si>
  <si>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</si>
  <si>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</si>
  <si>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</si>
  <si>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</si>
  <si>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</si>
  <si>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</si>
  <si>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</si>
  <si>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</si>
  <si>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</si>
  <si>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</si>
  <si>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</si>
  <si>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</si>
  <si>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</si>
  <si>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</si>
  <si>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</si>
  <si>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</si>
  <si>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</si>
  <si>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</si>
  <si>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</si>
  <si>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</si>
  <si>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</si>
  <si>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</si>
  <si>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</si>
  <si>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</si>
  <si>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</si>
  <si>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</si>
  <si>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</si>
  <si>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</si>
  <si>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</si>
  <si>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</si>
  <si>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</si>
  <si>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</si>
  <si>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</si>
  <si>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</si>
  <si>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</si>
  <si>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</si>
  <si>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</si>
  <si>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</si>
  <si>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</si>
  <si>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</si>
  <si>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</si>
  <si>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</si>
  <si>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</si>
  <si>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</si>
  <si>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</si>
  <si>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</si>
  <si>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</si>
  <si>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</si>
  <si>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</si>
  <si>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</si>
  <si>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</si>
  <si>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</si>
  <si>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</si>
  <si>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</si>
  <si>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</si>
  <si>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</si>
  <si>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</si>
  <si>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</si>
  <si>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</si>
  <si>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</si>
  <si>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</si>
  <si>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</si>
  <si>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</si>
  <si>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</si>
  <si>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</si>
  <si>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</si>
  <si>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</si>
  <si>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</si>
  <si>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</si>
  <si>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</si>
  <si>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</si>
  <si>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</si>
  <si>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</si>
  <si>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</si>
  <si>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</si>
  <si>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</si>
  <si>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</si>
  <si>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</si>
  <si>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</si>
  <si>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</si>
  <si>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</si>
  <si>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</si>
  <si>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</si>
  <si>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</si>
  <si>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</si>
  <si>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</si>
  <si>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</si>
  <si>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</si>
  <si>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</si>
  <si>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</si>
  <si>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</si>
  <si>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</si>
  <si>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</si>
  <si>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</si>
  <si>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</si>
  <si>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</si>
  <si>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</si>
  <si>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</si>
  <si>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</si>
  <si>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</si>
  <si>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</si>
  <si>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</si>
  <si>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</si>
  <si>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</si>
  <si>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</si>
  <si>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</si>
  <si>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</si>
  <si>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</si>
  <si>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</si>
  <si>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</si>
  <si>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</si>
  <si>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</si>
  <si>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</si>
  <si>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</si>
  <si>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</si>
  <si>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</si>
  <si>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</si>
  <si>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</si>
  <si>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</si>
  <si>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</si>
  <si>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</si>
  <si>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</si>
  <si>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</si>
  <si>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</si>
  <si>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</si>
  <si>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</si>
  <si>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</si>
  <si>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</si>
  <si>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</si>
  <si>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</si>
  <si>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</si>
  <si>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</si>
  <si>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</si>
  <si>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</si>
  <si>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</si>
  <si>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</si>
  <si>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</si>
  <si>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</si>
  <si>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</si>
  <si>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</si>
  <si>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</si>
  <si>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</si>
  <si>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</si>
  <si>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</si>
  <si>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</si>
  <si>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</si>
  <si>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</si>
  <si>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</si>
  <si>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</si>
  <si>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</si>
  <si>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</si>
  <si>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</si>
  <si>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</si>
  <si>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</si>
  <si>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</si>
  <si>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</si>
  <si>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</si>
  <si>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</si>
  <si>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</si>
  <si>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</si>
  <si>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</si>
  <si>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</si>
  <si>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</si>
  <si>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</si>
  <si>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</si>
  <si>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</si>
  <si>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</si>
  <si>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</si>
  <si>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</si>
  <si>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</si>
  <si>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</si>
  <si>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</si>
  <si>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</si>
  <si>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</si>
  <si>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</si>
  <si>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</si>
  <si>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</si>
  <si>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</si>
  <si>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</si>
  <si>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</si>
  <si>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</si>
  <si>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</si>
  <si>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</si>
  <si>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</si>
  <si>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</si>
  <si>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</si>
  <si>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</si>
  <si>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</si>
  <si>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</si>
  <si>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</si>
  <si>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</si>
  <si>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</si>
  <si>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</si>
  <si>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</si>
  <si>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</si>
  <si>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</si>
  <si>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</si>
  <si>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</si>
  <si>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</si>
  <si>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</si>
  <si>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</si>
  <si>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</si>
  <si>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</si>
  <si>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</si>
  <si>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</si>
  <si>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</si>
  <si>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</si>
  <si>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</si>
  <si>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</si>
  <si>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</si>
  <si>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</si>
  <si>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</si>
  <si>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</si>
  <si>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</si>
  <si>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</si>
  <si>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</si>
  <si>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</si>
  <si>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</si>
  <si>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</si>
  <si>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</si>
  <si>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</si>
  <si>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</si>
  <si>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</si>
  <si>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</si>
  <si>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</si>
  <si>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</si>
  <si>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</si>
  <si>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</si>
  <si>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</si>
  <si>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</si>
  <si>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</si>
  <si>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</si>
  <si>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</si>
  <si>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</si>
  <si>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</si>
  <si>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</si>
  <si>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</si>
  <si>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</si>
  <si>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</si>
  <si>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</si>
  <si>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</si>
  <si>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</si>
  <si>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</si>
  <si>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</si>
  <si>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</si>
  <si>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</si>
  <si>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</si>
  <si>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</si>
  <si>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</si>
  <si>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</si>
  <si>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</si>
  <si>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</si>
  <si>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</si>
  <si>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</si>
  <si>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</si>
  <si>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</si>
  <si>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</si>
  <si>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</si>
  <si>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</si>
  <si>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</si>
  <si>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</si>
  <si>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</si>
  <si>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</si>
  <si>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</si>
  <si>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</si>
  <si>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</si>
  <si>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</si>
  <si>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</si>
  <si>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</si>
  <si>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</si>
  <si>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</si>
  <si>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</si>
  <si>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</si>
  <si>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</si>
  <si>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</si>
  <si>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</si>
  <si>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</si>
  <si>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</si>
  <si>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</si>
  <si>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</si>
  <si>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</si>
  <si>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</si>
  <si>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</si>
  <si>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</si>
  <si>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</si>
  <si>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</si>
  <si>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</si>
  <si>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</si>
  <si>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</si>
  <si>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</si>
  <si>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</si>
  <si>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</si>
  <si>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</si>
  <si>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</si>
  <si>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</si>
  <si>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</si>
  <si>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</si>
  <si>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</si>
  <si>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</si>
  <si>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</si>
  <si>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</si>
  <si>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</si>
  <si>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</si>
  <si>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</si>
  <si>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</si>
  <si>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</si>
  <si>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</si>
  <si>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</si>
  <si>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</si>
  <si>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</si>
  <si>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</si>
  <si>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</si>
  <si>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</si>
  <si>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</si>
  <si>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</si>
  <si>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</si>
  <si>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</si>
  <si>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</si>
  <si>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</si>
  <si>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</si>
  <si>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</si>
  <si>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</si>
  <si>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</si>
  <si>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</si>
  <si>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</si>
  <si>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</si>
  <si>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</si>
  <si>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</si>
  <si>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</si>
  <si>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</si>
  <si>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</si>
  <si>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</si>
  <si>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</si>
  <si>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</si>
  <si>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</si>
  <si>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</si>
  <si>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</si>
  <si>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</si>
  <si>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</si>
  <si>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</si>
  <si>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</si>
  <si>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</si>
  <si>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</si>
  <si>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</si>
  <si>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</si>
  <si>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</si>
  <si>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</si>
  <si>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</si>
  <si>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</si>
  <si>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</si>
  <si>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</si>
  <si>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</si>
  <si>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</si>
  <si>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</si>
  <si>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</si>
  <si>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</si>
  <si>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</si>
  <si>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</si>
  <si>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</si>
  <si>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</si>
  <si>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</si>
  <si>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</si>
  <si>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</si>
  <si>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</si>
  <si>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</si>
  <si>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</si>
  <si>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</si>
  <si>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</si>
  <si>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</si>
  <si>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</si>
  <si>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</si>
  <si>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</si>
  <si>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</si>
  <si>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</si>
  <si>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</si>
  <si>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</si>
  <si>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</si>
  <si>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</si>
  <si>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</si>
  <si>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</si>
  <si>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</si>
  <si>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</si>
  <si>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</si>
  <si>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</si>
  <si>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</si>
  <si>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</si>
  <si>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</si>
  <si>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</si>
  <si>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</si>
  <si>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</si>
  <si>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</si>
  <si>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</si>
  <si>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</si>
  <si>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</si>
  <si>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</si>
  <si>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</si>
  <si>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</si>
  <si>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</si>
  <si>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</si>
  <si>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</si>
  <si>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</si>
  <si>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</si>
  <si>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</si>
  <si>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</si>
  <si>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</si>
  <si>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</si>
  <si>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</si>
  <si>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</si>
  <si>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</si>
  <si>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</si>
  <si>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</si>
  <si>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</si>
  <si>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</si>
  <si>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</si>
  <si>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</si>
  <si>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</si>
  <si>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</si>
  <si>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</si>
  <si>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</si>
  <si>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</si>
  <si>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</si>
  <si>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</si>
  <si>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</si>
  <si>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</si>
  <si>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</si>
  <si>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</si>
  <si>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</si>
  <si>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</si>
  <si>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</si>
  <si>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</si>
  <si>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</si>
  <si>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</si>
  <si>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</si>
  <si>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</si>
  <si>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</si>
  <si>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</si>
  <si>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</si>
  <si>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</si>
  <si>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</si>
  <si>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</si>
  <si>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</si>
  <si>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</si>
  <si>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</si>
  <si>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</si>
  <si>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</si>
  <si>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</si>
  <si>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</si>
  <si>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</si>
  <si>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</si>
  <si>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</si>
  <si>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</si>
  <si>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</si>
  <si>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</si>
  <si>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</si>
  <si>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</si>
  <si>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</si>
  <si>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</si>
  <si>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</si>
  <si>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</si>
  <si>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</si>
  <si>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</si>
  <si>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</si>
  <si>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</si>
  <si>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</si>
  <si>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</si>
  <si>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</si>
  <si>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</si>
  <si>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</si>
  <si>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</si>
  <si>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</si>
  <si>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</si>
  <si>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</si>
  <si>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</si>
  <si>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</si>
  <si>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</si>
  <si>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</si>
  <si>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</si>
  <si>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</si>
  <si>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</si>
  <si>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</si>
  <si>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</si>
  <si>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</si>
  <si>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</si>
  <si>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</si>
  <si>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</si>
  <si>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</si>
  <si>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</si>
  <si>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</si>
  <si>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</si>
  <si>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</si>
  <si>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</si>
  <si>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</si>
  <si>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</si>
  <si>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</si>
  <si>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</si>
  <si>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</si>
  <si>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</si>
  <si>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</si>
  <si>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</si>
  <si>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</si>
  <si>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</si>
  <si>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</si>
  <si>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</si>
  <si>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</si>
  <si>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</si>
  <si>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</si>
  <si>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</si>
  <si>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</si>
  <si>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</si>
  <si>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</si>
  <si>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</si>
  <si>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</si>
  <si>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</si>
  <si>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</si>
  <si>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</si>
  <si>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</si>
  <si>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</si>
  <si>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</si>
  <si>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</si>
  <si>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</si>
  <si>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</si>
  <si>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</si>
  <si>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</si>
  <si>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</si>
  <si>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</si>
  <si>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</si>
  <si>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</si>
  <si>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</si>
  <si>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</si>
  <si>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</si>
  <si>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</si>
  <si>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</si>
  <si>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</si>
  <si>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</si>
  <si>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</si>
  <si>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</si>
  <si>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</si>
  <si>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</si>
  <si>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</si>
  <si>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</si>
  <si>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</si>
  <si>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</si>
  <si>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</si>
  <si>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</si>
  <si>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</si>
  <si>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</si>
  <si>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</si>
  <si>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</si>
  <si>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</si>
  <si>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</si>
  <si>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</si>
  <si>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</si>
  <si>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</si>
  <si>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</si>
  <si>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</si>
  <si>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</si>
  <si>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</si>
  <si>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</si>
  <si>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</si>
  <si>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</si>
  <si>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</si>
  <si>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</si>
  <si>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</si>
  <si>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</si>
  <si>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</si>
  <si>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</si>
  <si>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</si>
  <si>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</si>
  <si>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</si>
  <si>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</si>
  <si>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</si>
  <si>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</si>
  <si>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</si>
  <si>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</si>
  <si>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</si>
  <si>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</si>
  <si>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</si>
  <si>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</si>
  <si>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</si>
  <si>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</si>
  <si>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</si>
  <si>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</si>
  <si>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</si>
  <si>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</si>
  <si>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</si>
  <si>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</si>
  <si>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</si>
  <si>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</si>
  <si>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</si>
  <si>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</si>
  <si>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</si>
  <si>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</si>
  <si>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</si>
  <si>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</si>
  <si>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</si>
  <si>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</si>
  <si>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</si>
  <si>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</si>
  <si>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</si>
  <si>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</si>
  <si>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</si>
  <si>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</si>
  <si>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</si>
  <si>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</si>
  <si>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</si>
  <si>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</si>
  <si>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</si>
  <si>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</si>
  <si>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</si>
  <si>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</si>
  <si>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</si>
  <si>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</si>
  <si>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</si>
  <si>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</si>
  <si>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</si>
  <si>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</si>
  <si>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</si>
  <si>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</si>
  <si>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</si>
  <si>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</si>
  <si>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</si>
  <si>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</si>
  <si>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</si>
  <si>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</si>
  <si>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</si>
  <si>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</si>
  <si>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</si>
  <si>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</si>
  <si>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</si>
  <si>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</si>
  <si>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</si>
  <si>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</si>
  <si>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</si>
  <si>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</si>
  <si>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</si>
  <si>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</si>
  <si>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</si>
  <si>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</si>
  <si>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</si>
  <si>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</si>
  <si>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</si>
  <si>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</si>
  <si>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</si>
  <si>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</si>
  <si>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</si>
  <si>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</si>
  <si>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</si>
  <si>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</si>
  <si>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</si>
  <si>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</si>
  <si>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</si>
  <si>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</si>
  <si>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</si>
  <si>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</si>
  <si>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</si>
  <si>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</si>
  <si>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</si>
  <si>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</si>
  <si>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</si>
  <si>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</si>
  <si>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</si>
  <si>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</si>
  <si>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</si>
  <si>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</si>
  <si>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</si>
  <si>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</si>
  <si>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</si>
  <si>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</si>
  <si>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</si>
  <si>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</si>
  <si>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</si>
  <si>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</si>
  <si>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</si>
  <si>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</si>
  <si>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</si>
  <si>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</si>
  <si>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</si>
  <si>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</si>
  <si>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</si>
  <si>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</si>
  <si>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</si>
  <si>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</si>
  <si>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</si>
  <si>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</si>
  <si>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</si>
  <si>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</si>
  <si>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</si>
  <si>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</si>
  <si>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</si>
  <si>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</si>
  <si>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</si>
  <si>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</si>
  <si>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</si>
  <si>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</si>
  <si>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</si>
  <si>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</si>
  <si>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</si>
  <si>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</si>
  <si>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</si>
  <si>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</si>
  <si>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</si>
  <si>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</si>
  <si>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</si>
  <si>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</si>
  <si>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</si>
  <si>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</si>
  <si>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</si>
  <si>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</si>
  <si>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</si>
  <si>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</si>
  <si>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</si>
  <si>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</si>
  <si>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</si>
  <si>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</si>
  <si>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</si>
  <si>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</si>
  <si>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</si>
  <si>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</si>
  <si>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</si>
  <si>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</si>
  <si>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</si>
  <si>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</si>
  <si>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</si>
  <si>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</si>
  <si>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</si>
  <si>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</si>
  <si>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</si>
  <si>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</si>
  <si>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</si>
  <si>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</si>
  <si>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</si>
  <si>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</si>
  <si>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</si>
  <si>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</si>
  <si>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</si>
  <si>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</si>
  <si>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</si>
  <si>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</si>
  <si>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</si>
  <si>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</si>
  <si>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</si>
  <si>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</si>
  <si>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</si>
  <si>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</si>
  <si>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</si>
  <si>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</si>
  <si>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</si>
  <si>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</si>
  <si>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</si>
  <si>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</si>
  <si>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</si>
  <si>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</si>
  <si>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</si>
  <si>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</si>
  <si>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</si>
  <si>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</si>
  <si>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</si>
  <si>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</si>
  <si>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</si>
  <si>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</si>
  <si>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</si>
  <si>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</si>
  <si>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</si>
  <si>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</si>
  <si>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</si>
  <si>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</si>
  <si>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</si>
  <si>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</si>
  <si>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</si>
  <si>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</si>
  <si>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</si>
  <si>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</si>
  <si>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</si>
  <si>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</si>
  <si>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</si>
  <si>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</si>
  <si>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</si>
  <si>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</si>
  <si>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</si>
  <si>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</si>
  <si>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</si>
  <si>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</si>
  <si>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</si>
  <si>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</si>
  <si>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</si>
  <si>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</si>
  <si>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</si>
  <si>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</si>
  <si>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</si>
  <si>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</si>
  <si>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</si>
  <si>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</si>
  <si>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</si>
  <si>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</si>
  <si>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</si>
  <si>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</si>
  <si>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</si>
  <si>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</si>
  <si>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</si>
  <si>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</si>
  <si>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</si>
  <si>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</si>
  <si>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</si>
  <si>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</si>
  <si>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</si>
  <si>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</si>
  <si>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</si>
  <si>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</si>
  <si>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</si>
  <si>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</si>
  <si>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</si>
  <si>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</si>
  <si>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</si>
  <si>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</si>
  <si>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</si>
  <si>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</si>
  <si>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</si>
  <si>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</si>
  <si>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</si>
  <si>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</si>
  <si>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</si>
  <si>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</si>
  <si>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</si>
  <si>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</si>
  <si>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</si>
  <si>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</si>
  <si>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</si>
  <si>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</si>
  <si>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</si>
  <si>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</si>
  <si>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</si>
  <si>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</si>
  <si>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</si>
  <si>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</si>
  <si>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</si>
  <si>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</si>
  <si>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</si>
  <si>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</si>
  <si>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</si>
  <si>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</si>
  <si>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</si>
  <si>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</si>
  <si>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</si>
  <si>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</si>
  <si>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</si>
  <si>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</si>
  <si>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</si>
  <si>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</si>
  <si>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</si>
  <si>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</si>
  <si>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</si>
  <si>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</si>
  <si>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</si>
  <si>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</si>
  <si>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</si>
  <si>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</si>
  <si>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</si>
  <si>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</si>
  <si>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</si>
  <si>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</si>
  <si>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</si>
  <si>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</si>
  <si>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</si>
  <si>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</si>
  <si>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</si>
  <si>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</si>
  <si>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</si>
  <si>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</si>
  <si>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</si>
  <si>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</si>
  <si>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</si>
  <si>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</si>
  <si>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</si>
  <si>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</si>
  <si>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</si>
  <si>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</si>
  <si>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</si>
  <si>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</si>
  <si>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</si>
  <si>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</si>
  <si>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</si>
  <si>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</si>
  <si>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</si>
  <si>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</si>
  <si>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</si>
  <si>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</si>
  <si>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</si>
  <si>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</si>
  <si>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</si>
  <si>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</si>
  <si>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</si>
  <si>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</si>
  <si>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</si>
  <si>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</si>
  <si>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</si>
  <si>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</si>
  <si>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</si>
  <si>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</si>
  <si>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</si>
  <si>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</si>
  <si>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</si>
  <si>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</si>
  <si>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</si>
  <si>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</si>
  <si>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</si>
  <si>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</si>
  <si>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</si>
  <si>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</si>
  <si>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</si>
  <si>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</si>
  <si>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</si>
  <si>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</si>
  <si>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</si>
  <si>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</si>
  <si>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</si>
  <si>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</si>
  <si>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</si>
  <si>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</si>
  <si>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</si>
  <si>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</si>
  <si>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</si>
  <si>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</si>
  <si>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</si>
  <si>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</si>
  <si>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</si>
  <si>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</si>
  <si>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</si>
  <si>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</si>
  <si>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</si>
  <si>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</si>
  <si>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</si>
  <si>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</si>
  <si>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</si>
  <si>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</si>
  <si>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</si>
  <si>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</si>
  <si>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</si>
  <si>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</si>
  <si>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</si>
  <si>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</si>
  <si>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</si>
  <si>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</si>
  <si>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</si>
  <si>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</si>
  <si>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</si>
  <si>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</si>
  <si>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</si>
  <si>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</si>
  <si>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</si>
  <si>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</si>
  <si>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</si>
  <si>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</si>
  <si>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</si>
  <si>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</si>
  <si>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</si>
  <si>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</si>
  <si>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</si>
  <si>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</si>
  <si>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</si>
  <si>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</si>
  <si>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</si>
  <si>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</si>
  <si>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</si>
  <si>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</si>
  <si>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</si>
  <si>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</si>
  <si>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</si>
  <si>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</si>
  <si>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</si>
  <si>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</si>
  <si>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</si>
  <si>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</si>
  <si>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</si>
  <si>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</si>
  <si>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</si>
  <si>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</si>
  <si>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</si>
  <si>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</si>
  <si>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</si>
  <si>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</si>
  <si>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</si>
  <si>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</si>
  <si>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</si>
  <si>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</si>
  <si>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</si>
  <si>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</si>
  <si>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</si>
  <si>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</si>
  <si>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</si>
  <si>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</si>
  <si>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</si>
  <si>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</si>
  <si>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</si>
  <si>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</si>
  <si>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</si>
  <si>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</si>
  <si>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</si>
  <si>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</si>
  <si>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</si>
  <si>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</si>
  <si>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</si>
  <si>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</si>
  <si>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</si>
  <si>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</si>
  <si>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</si>
  <si>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</si>
  <si>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</si>
  <si>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</si>
  <si>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</si>
  <si>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</si>
  <si>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</si>
  <si>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</si>
  <si>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</si>
  <si>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</si>
  <si>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</si>
  <si>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</si>
  <si>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</si>
  <si>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</si>
  <si>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</si>
  <si>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</si>
  <si>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</si>
  <si>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</si>
  <si>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</si>
  <si>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</si>
  <si>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</si>
  <si>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</si>
  <si>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</si>
  <si>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</si>
  <si>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</si>
  <si>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</si>
  <si>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</si>
  <si>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</si>
  <si>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</si>
  <si>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</si>
  <si>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</si>
  <si>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</si>
  <si>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</si>
  <si>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</si>
  <si>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</si>
  <si>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</si>
  <si>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</si>
  <si>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</si>
  <si>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</si>
  <si>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</si>
  <si>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</si>
  <si>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</si>
  <si>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</si>
  <si>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</si>
  <si>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</si>
  <si>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</si>
  <si>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</si>
  <si>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</si>
  <si>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</si>
  <si>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</si>
  <si>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</si>
  <si>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</si>
  <si>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</si>
  <si>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</si>
  <si>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</si>
  <si>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</si>
  <si>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</si>
  <si>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</si>
  <si>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</si>
  <si>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</si>
  <si>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</si>
  <si>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</si>
  <si>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</si>
  <si>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</si>
  <si>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</si>
  <si>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</si>
  <si>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</si>
  <si>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</si>
  <si>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</si>
  <si>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</si>
  <si>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</si>
  <si>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</si>
  <si>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</si>
  <si>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</si>
  <si>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</si>
  <si>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</si>
  <si>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</si>
  <si>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</si>
  <si>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</si>
  <si>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</si>
  <si>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</si>
  <si>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</si>
  <si>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</si>
  <si>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</si>
  <si>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</si>
  <si>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</si>
  <si>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</si>
  <si>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</si>
  <si>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</si>
  <si>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</si>
  <si>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</si>
  <si>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</si>
  <si>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</si>
  <si>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</si>
  <si>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</si>
  <si>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</si>
  <si>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</si>
  <si>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</si>
  <si>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</si>
  <si>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</si>
  <si>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</si>
  <si>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</si>
  <si>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</si>
  <si>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</si>
  <si>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</si>
  <si>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</si>
  <si>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</si>
  <si>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</si>
  <si>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</si>
  <si>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</si>
  <si>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</si>
  <si>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</si>
  <si>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</si>
  <si>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</si>
  <si>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</si>
  <si>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</si>
  <si>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</si>
  <si>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</si>
  <si>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</si>
  <si>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</si>
  <si>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</si>
  <si>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</si>
  <si>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</si>
  <si>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</si>
  <si>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</si>
  <si>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</si>
  <si>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</si>
  <si>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</si>
  <si>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</si>
  <si>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</si>
  <si>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</si>
  <si>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</si>
  <si>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</si>
  <si>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</si>
  <si>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</si>
  <si>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</si>
  <si>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</si>
  <si>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</si>
  <si>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</si>
  <si>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</si>
  <si>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</si>
  <si>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</si>
  <si>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</si>
  <si>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</si>
  <si>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</si>
  <si>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</si>
  <si>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</si>
  <si>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</si>
  <si>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</si>
  <si>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</si>
  <si>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</si>
  <si>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</si>
  <si>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</si>
  <si>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</si>
  <si>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</si>
  <si>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</si>
  <si>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</si>
  <si>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</si>
  <si>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</si>
  <si>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</si>
  <si>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</si>
  <si>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</si>
  <si>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</si>
  <si>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</si>
  <si>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</si>
  <si>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</si>
  <si>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</si>
  <si>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</si>
  <si>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</si>
  <si>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</si>
  <si>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</si>
  <si>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</si>
  <si>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</si>
  <si>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</si>
  <si>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</si>
  <si>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</si>
  <si>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</si>
  <si>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</si>
  <si>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</si>
  <si>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</si>
  <si>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</si>
  <si>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</si>
  <si>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</si>
  <si>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</si>
  <si>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</si>
  <si>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</si>
  <si>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</si>
  <si>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</si>
  <si>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</si>
  <si>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</si>
  <si>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</si>
  <si>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</si>
  <si>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</si>
  <si>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</si>
  <si>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</si>
  <si>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</si>
  <si>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</si>
  <si>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</si>
  <si>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</si>
  <si>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</si>
  <si>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</si>
  <si>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</si>
  <si>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</si>
  <si>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</si>
  <si>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</si>
  <si>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</si>
  <si>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</si>
  <si>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</si>
  <si>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</si>
  <si>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</si>
  <si>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</si>
  <si>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</si>
  <si>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</si>
  <si>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</si>
  <si>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</si>
  <si>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</si>
  <si>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</si>
  <si>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</si>
  <si>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</si>
  <si>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</si>
  <si>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</si>
  <si>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</si>
  <si>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</si>
  <si>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</si>
  <si>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</si>
  <si>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</si>
  <si>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</si>
  <si>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</si>
  <si>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</si>
  <si>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</si>
  <si>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</si>
  <si>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</si>
  <si>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</si>
  <si>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</si>
  <si>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</si>
  <si>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</si>
  <si>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</si>
  <si>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</si>
  <si>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</si>
  <si>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</si>
  <si>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</si>
  <si>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</si>
  <si>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</si>
  <si>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</si>
  <si>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</si>
  <si>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</si>
  <si>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</si>
  <si>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</si>
  <si>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</si>
  <si>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</si>
  <si>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</si>
  <si>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</si>
  <si>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</si>
  <si>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</si>
  <si>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</si>
  <si>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</si>
  <si>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</si>
  <si>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</si>
  <si>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</si>
  <si>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</si>
  <si>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</si>
  <si>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</si>
  <si>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</si>
  <si>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</si>
  <si>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</si>
  <si>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</si>
  <si>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</si>
  <si>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</si>
  <si>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</si>
  <si>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</si>
  <si>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</si>
  <si>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</si>
  <si>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</si>
  <si>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</si>
  <si>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</si>
  <si>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</si>
  <si>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</si>
  <si>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</si>
  <si>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</si>
  <si>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</si>
  <si>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</si>
  <si>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</si>
  <si>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</si>
  <si>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</si>
  <si>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</si>
  <si>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</si>
  <si>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</si>
  <si>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</si>
  <si>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</si>
  <si>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</si>
  <si>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</si>
  <si>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</si>
  <si>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</si>
  <si>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</si>
  <si>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</si>
  <si>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</si>
  <si>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</si>
  <si>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</si>
  <si>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</si>
  <si>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</si>
  <si>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</si>
  <si>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</si>
  <si>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</si>
  <si>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</si>
  <si>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</si>
  <si>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</si>
  <si>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</si>
  <si>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</si>
  <si>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</si>
  <si>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</si>
  <si>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</si>
  <si>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</si>
  <si>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</si>
  <si>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</si>
  <si>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</si>
  <si>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</si>
  <si>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</si>
  <si>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</si>
  <si>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</si>
  <si>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</si>
  <si>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</si>
  <si>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</si>
  <si>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</si>
  <si>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</si>
  <si>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</si>
  <si>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</si>
  <si>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</si>
  <si>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</si>
  <si>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</si>
  <si>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</si>
  <si>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</si>
  <si>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</si>
  <si>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</si>
  <si>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</si>
  <si>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</si>
  <si>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</si>
  <si>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</si>
  <si>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</si>
  <si>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</si>
  <si>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</si>
  <si>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</si>
  <si>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</si>
  <si>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</si>
  <si>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</si>
  <si>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</si>
  <si>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</si>
  <si>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</si>
  <si>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</si>
  <si>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</si>
  <si>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</si>
  <si>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</si>
  <si>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</si>
  <si>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</si>
  <si>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</si>
  <si>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</si>
  <si>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</si>
  <si>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</si>
  <si>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</si>
  <si>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</si>
  <si>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</si>
  <si>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</si>
  <si>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</si>
  <si>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</si>
  <si>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</si>
  <si>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</si>
  <si>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</si>
  <si>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</si>
  <si>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</si>
  <si>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</si>
  <si>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</si>
  <si>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</si>
  <si>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</si>
  <si>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</si>
  <si>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</si>
  <si>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</si>
  <si>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</si>
  <si>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</si>
  <si>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</si>
  <si>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</si>
  <si>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</si>
  <si>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</si>
  <si>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</si>
  <si>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</si>
  <si>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</si>
  <si>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</si>
  <si>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</si>
  <si>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</si>
  <si>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</si>
  <si>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</si>
  <si>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</si>
  <si>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</si>
  <si>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</si>
  <si>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</si>
  <si>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</si>
  <si>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</si>
  <si>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</si>
  <si>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</si>
  <si>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</si>
  <si>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</si>
  <si>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</si>
  <si>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</si>
  <si>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</si>
  <si>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</si>
  <si>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</si>
  <si>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</si>
  <si>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</si>
  <si>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</si>
  <si>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</si>
  <si>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</si>
  <si>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</si>
  <si>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</si>
  <si>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</si>
  <si>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</si>
  <si>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</si>
  <si>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</si>
  <si>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</si>
  <si>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</si>
  <si>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</si>
  <si>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</si>
  <si>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</si>
  <si>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</si>
  <si>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</si>
  <si>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</si>
  <si>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</si>
  <si>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</si>
  <si>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</si>
  <si>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</si>
  <si>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</si>
  <si>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</si>
  <si>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</si>
  <si>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</si>
  <si>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</si>
  <si>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</si>
  <si>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</si>
  <si>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</si>
  <si>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</si>
  <si>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</si>
  <si>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</si>
  <si>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</si>
  <si>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</si>
  <si>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</si>
  <si>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</si>
  <si>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</si>
  <si>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</si>
  <si>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</si>
  <si>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</si>
  <si>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</si>
  <si>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</si>
  <si>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</si>
  <si>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</si>
  <si>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</si>
  <si>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</si>
  <si>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</si>
  <si>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</si>
  <si>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</si>
  <si>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</si>
  <si>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</si>
  <si>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</si>
  <si>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</si>
  <si>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</si>
  <si>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</si>
  <si>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</si>
  <si>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</si>
  <si>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</si>
  <si>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</si>
  <si>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</si>
  <si>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</si>
  <si>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</si>
  <si>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</si>
  <si>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</si>
  <si>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</si>
  <si>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</si>
  <si>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</si>
  <si>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</si>
  <si>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</si>
  <si>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</si>
  <si>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</si>
  <si>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</si>
  <si>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</si>
  <si>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</si>
  <si>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</si>
  <si>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</si>
  <si>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</si>
  <si>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</si>
  <si>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</si>
  <si>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</si>
  <si>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</si>
  <si>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</si>
  <si>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</si>
  <si>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</si>
  <si>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</si>
  <si>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</si>
  <si>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</si>
  <si>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</si>
  <si>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</si>
  <si>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</si>
  <si>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</si>
  <si>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</si>
  <si>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</si>
  <si>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</si>
  <si>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</si>
  <si>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</si>
  <si>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</si>
  <si>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</si>
  <si>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</si>
  <si>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</si>
  <si>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</si>
  <si>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</si>
  <si>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</si>
  <si>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</si>
  <si>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</si>
  <si>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</si>
  <si>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</si>
  <si>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</si>
  <si>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</si>
  <si>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</si>
  <si>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</si>
  <si>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</si>
  <si>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</si>
  <si>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</si>
  <si>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</si>
  <si>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</si>
  <si>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</si>
  <si>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</si>
  <si>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</si>
  <si>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</si>
  <si>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</si>
  <si>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</si>
  <si>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</si>
  <si>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</si>
  <si>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</si>
  <si>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</si>
  <si>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</si>
  <si>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</si>
  <si>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</si>
  <si>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</si>
  <si>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</si>
  <si>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</si>
  <si>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</si>
  <si>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</si>
  <si>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</si>
  <si>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</si>
  <si>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</si>
  <si>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</si>
  <si>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</si>
  <si>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</si>
  <si>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</si>
  <si>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</si>
  <si>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</si>
  <si>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</si>
  <si>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</si>
  <si>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</si>
  <si>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</si>
  <si>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</si>
  <si>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</si>
  <si>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</si>
  <si>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</si>
  <si>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</si>
  <si>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</si>
  <si>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</si>
  <si>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</si>
  <si>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</si>
  <si>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</si>
  <si>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</si>
  <si>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</si>
  <si>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</si>
  <si>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</si>
  <si>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</si>
  <si>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</si>
  <si>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</si>
  <si>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</si>
  <si>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</si>
  <si>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</si>
  <si>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</si>
  <si>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</si>
  <si>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</si>
  <si>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</si>
  <si>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</si>
  <si>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</si>
  <si>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</si>
  <si>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</si>
  <si>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</si>
  <si>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</si>
  <si>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</si>
  <si>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</si>
  <si>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</si>
  <si>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</si>
  <si>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</si>
  <si>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</si>
  <si>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</si>
  <si>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</si>
  <si>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</si>
  <si>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</si>
  <si>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</si>
  <si>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</si>
  <si>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</si>
  <si>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</si>
  <si>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</si>
  <si>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</si>
  <si>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</si>
  <si>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</si>
  <si>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</si>
  <si>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</si>
  <si>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</si>
  <si>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</si>
  <si>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</si>
  <si>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</si>
  <si>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</si>
  <si>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</si>
  <si>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</si>
  <si>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</si>
  <si>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</si>
  <si>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</si>
  <si>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</si>
  <si>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</si>
  <si>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</si>
  <si>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</si>
  <si>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</si>
  <si>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</si>
  <si>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</si>
  <si>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</si>
  <si>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</si>
  <si>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</si>
  <si>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</si>
  <si>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</si>
  <si>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</si>
  <si>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</si>
  <si>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</si>
  <si>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</si>
  <si>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</si>
  <si>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</si>
  <si>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</si>
  <si>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</si>
  <si>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</si>
  <si>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</si>
  <si>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</si>
  <si>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</si>
  <si>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</si>
  <si>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</si>
  <si>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</si>
  <si>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</si>
  <si>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</si>
  <si>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</si>
  <si>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</si>
  <si>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</si>
  <si>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</si>
  <si>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</si>
  <si>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</si>
  <si>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</si>
  <si>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</si>
  <si>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</si>
  <si>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</si>
  <si>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</si>
  <si>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</si>
  <si>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</si>
  <si>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</si>
  <si>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</si>
  <si>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</si>
  <si>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</si>
  <si>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</si>
  <si>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</si>
  <si>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</si>
  <si>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</si>
  <si>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</si>
  <si>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</si>
  <si>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</si>
  <si>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</si>
  <si>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</si>
  <si>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</si>
  <si>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</si>
  <si>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</si>
  <si>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</si>
  <si>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</si>
  <si>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</si>
  <si>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</si>
  <si>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</si>
  <si>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</si>
  <si>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</si>
  <si>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</si>
  <si>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</si>
  <si>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</si>
  <si>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</si>
  <si>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</si>
  <si>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</si>
  <si>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</si>
  <si>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</si>
  <si>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</si>
  <si>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</si>
  <si>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</si>
  <si>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</si>
  <si>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</si>
  <si>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</si>
  <si>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</si>
  <si>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</si>
  <si>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</si>
  <si>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</si>
  <si>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</si>
  <si>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</si>
  <si>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</si>
  <si>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</si>
  <si>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</si>
  <si>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</si>
  <si>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</si>
  <si>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</si>
  <si>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</si>
  <si>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</si>
  <si>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</si>
  <si>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</si>
  <si>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</si>
  <si>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</si>
  <si>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</si>
  <si>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</si>
  <si>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</si>
  <si>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</si>
  <si>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</si>
  <si>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</si>
  <si>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</si>
  <si>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</si>
  <si>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</si>
  <si>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</si>
  <si>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</si>
  <si>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</si>
  <si>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</si>
  <si>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</si>
  <si>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</si>
  <si>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</si>
  <si>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</si>
  <si>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</si>
  <si>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</si>
  <si>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</si>
  <si>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</si>
  <si>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</si>
  <si>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</si>
  <si>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</si>
  <si>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</si>
  <si>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</si>
  <si>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</si>
  <si>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</si>
  <si>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</si>
  <si>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</si>
  <si>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</si>
  <si>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</si>
  <si>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</si>
  <si>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</si>
  <si>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</si>
  <si>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</si>
  <si>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</si>
  <si>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</si>
  <si>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</si>
  <si>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</si>
  <si>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</si>
  <si>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</si>
  <si>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</si>
  <si>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</si>
  <si>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</si>
  <si>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</si>
  <si>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</si>
  <si>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</si>
  <si>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</si>
  <si>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</si>
  <si>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</si>
  <si>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</si>
  <si>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</si>
  <si>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</si>
  <si>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</si>
  <si>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</si>
  <si>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</si>
  <si>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</si>
  <si>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</si>
  <si>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</si>
  <si>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</si>
  <si>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</si>
  <si>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</si>
  <si>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</si>
  <si>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</si>
  <si>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</si>
  <si>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</si>
  <si>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</si>
  <si>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</si>
  <si>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</si>
  <si>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</si>
  <si>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</si>
  <si>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</si>
  <si>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</si>
  <si>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</si>
  <si>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</si>
  <si>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</si>
  <si>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</si>
  <si>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</si>
  <si>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</si>
  <si>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</si>
  <si>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</si>
  <si>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</si>
  <si>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</si>
  <si>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</si>
  <si>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</si>
  <si>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</si>
  <si>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</si>
  <si>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</si>
  <si>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</si>
  <si>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</si>
  <si>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</si>
  <si>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</si>
  <si>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</si>
  <si>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</si>
  <si>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</si>
  <si>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</si>
  <si>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</si>
  <si>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</si>
  <si>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</si>
  <si>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</si>
  <si>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</si>
  <si>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</si>
  <si>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</si>
  <si>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</si>
  <si>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</si>
  <si>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</si>
  <si>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</si>
  <si>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</si>
  <si>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</si>
  <si>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</si>
  <si>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</si>
  <si>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</si>
  <si>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</si>
  <si>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</si>
  <si>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</si>
  <si>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</si>
  <si>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</si>
  <si>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</si>
  <si>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</si>
  <si>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</si>
  <si>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</si>
  <si>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</si>
  <si>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</si>
  <si>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</si>
  <si>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</si>
  <si>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</si>
  <si>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</si>
  <si>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</si>
  <si>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</si>
  <si>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</si>
  <si>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</si>
  <si>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</si>
  <si>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</si>
  <si>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</si>
  <si>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</si>
  <si>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</si>
  <si>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</si>
  <si>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</si>
  <si>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</si>
  <si>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</si>
  <si>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</si>
  <si>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</si>
  <si>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</si>
  <si>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</si>
  <si>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</si>
  <si>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</si>
  <si>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</si>
  <si>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</si>
  <si>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</si>
  <si>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</si>
  <si>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</si>
  <si>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</si>
  <si>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</si>
  <si>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</si>
  <si>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</si>
  <si>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</si>
  <si>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</si>
  <si>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</si>
  <si>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</si>
  <si>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</si>
  <si>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</si>
  <si>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</si>
  <si>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</si>
  <si>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</si>
  <si>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</si>
  <si>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</si>
  <si>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</si>
  <si>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</si>
  <si>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</si>
  <si>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</si>
  <si>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</si>
  <si>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</si>
  <si>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</si>
  <si>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</si>
  <si>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</si>
  <si>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</si>
  <si>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</si>
  <si>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</si>
  <si>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</si>
  <si>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</si>
  <si>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</si>
  <si>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</si>
  <si>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</si>
  <si>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</si>
  <si>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</si>
  <si>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</si>
  <si>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</si>
  <si>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</si>
  <si>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</si>
  <si>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</si>
  <si>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</si>
  <si>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</si>
  <si>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</si>
  <si>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</si>
  <si>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</si>
  <si>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</si>
  <si>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</si>
  <si>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</si>
  <si>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</si>
  <si>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</si>
  <si>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</si>
  <si>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</si>
  <si>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</si>
  <si>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</si>
  <si>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</si>
  <si>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</si>
  <si>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</si>
  <si>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</si>
  <si>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</si>
  <si>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</si>
  <si>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</si>
  <si>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</si>
  <si>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</si>
  <si>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</si>
  <si>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</si>
  <si>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</si>
  <si>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</si>
  <si>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</si>
  <si>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</si>
  <si>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</si>
  <si>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</si>
  <si>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</si>
  <si>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</si>
  <si>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</si>
  <si>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</si>
  <si>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</si>
  <si>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</si>
  <si>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</si>
  <si>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</si>
  <si>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</si>
  <si>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</si>
  <si>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</si>
  <si>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</si>
  <si>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</si>
  <si>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</si>
  <si>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</si>
  <si>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</si>
  <si>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</si>
  <si>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</si>
  <si>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</si>
  <si>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</si>
  <si>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</si>
  <si>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</si>
  <si>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</si>
  <si>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</si>
  <si>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</si>
  <si>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</si>
  <si>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</si>
  <si>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</si>
  <si>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</si>
  <si>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</si>
  <si>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</si>
  <si>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</si>
  <si>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</si>
  <si>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</si>
  <si>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</si>
  <si>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</si>
  <si>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</si>
  <si>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</si>
  <si>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</si>
  <si>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</si>
  <si>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</si>
  <si>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</si>
  <si>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</si>
  <si>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</si>
  <si>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</si>
  <si>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</si>
  <si>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</si>
  <si>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</si>
  <si>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</si>
  <si>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</si>
  <si>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</si>
  <si>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</si>
  <si>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</si>
  <si>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</si>
  <si>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</si>
  <si>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</si>
  <si>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</si>
  <si>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</si>
  <si>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</si>
  <si>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</si>
  <si>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</si>
  <si>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</si>
  <si>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</si>
  <si>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</si>
  <si>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</si>
  <si>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</si>
  <si>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</si>
  <si>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</si>
  <si>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</si>
  <si>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</si>
  <si>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</si>
  <si>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</si>
  <si>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</si>
  <si>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</si>
  <si>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</si>
  <si>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</si>
  <si>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</si>
  <si>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</si>
  <si>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</si>
  <si>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</si>
  <si>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</si>
  <si>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</si>
  <si>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</si>
  <si>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</si>
  <si>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</si>
  <si>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</si>
  <si>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</si>
  <si>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</si>
  <si>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</si>
  <si>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</si>
  <si>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</si>
  <si>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</si>
  <si>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</si>
  <si>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</si>
  <si>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</si>
  <si>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</si>
  <si>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</si>
  <si>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</si>
  <si>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</si>
  <si>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</si>
  <si>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</si>
  <si>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</si>
  <si>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</si>
  <si>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</si>
  <si>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</si>
  <si>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</si>
  <si>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</si>
  <si>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</si>
  <si>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</si>
  <si>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</si>
  <si>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</si>
  <si>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</si>
  <si>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</si>
  <si>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</si>
  <si>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</si>
  <si>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</si>
  <si>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</si>
  <si>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</si>
  <si>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</si>
  <si>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</si>
  <si>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</si>
  <si>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</si>
  <si>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</si>
  <si>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</si>
  <si>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</si>
  <si>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</si>
  <si>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</si>
  <si>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</si>
  <si>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</si>
  <si>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</si>
  <si>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</si>
  <si>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</si>
  <si>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</si>
  <si>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</si>
  <si>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</si>
  <si>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</si>
  <si>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</si>
  <si>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</si>
  <si>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</si>
  <si>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</si>
  <si>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</si>
  <si>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</si>
  <si>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</si>
  <si>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</si>
  <si>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</si>
  <si>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</si>
  <si>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</si>
  <si>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</si>
  <si>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</si>
  <si>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</si>
  <si>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</si>
  <si>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</si>
  <si>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</si>
  <si>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</si>
  <si>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</si>
  <si>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</si>
  <si>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</si>
  <si>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</si>
  <si>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</si>
  <si>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</si>
  <si>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</si>
  <si>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</si>
  <si>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</si>
  <si>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</si>
  <si>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</si>
  <si>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</si>
  <si>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</si>
  <si>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</si>
  <si>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</si>
  <si>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</si>
  <si>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</si>
  <si>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</si>
  <si>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</si>
  <si>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</si>
  <si>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</si>
  <si>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</si>
  <si>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</si>
  <si>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</si>
  <si>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</si>
  <si>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</si>
  <si>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</si>
  <si>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</si>
  <si>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</si>
  <si>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</si>
  <si>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</si>
  <si>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</si>
  <si>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</si>
  <si>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</si>
  <si>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</si>
  <si>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</si>
  <si>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</si>
  <si>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</si>
  <si>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</si>
  <si>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</si>
  <si>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</si>
  <si>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</si>
  <si>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</si>
  <si>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</si>
  <si>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</si>
  <si>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</si>
  <si>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</si>
  <si>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</si>
  <si>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</si>
  <si>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</si>
  <si>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</si>
  <si>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</si>
  <si>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</si>
  <si>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</si>
  <si>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</si>
  <si>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</si>
  <si>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</si>
  <si>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</si>
  <si>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</si>
  <si>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</si>
  <si>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</si>
  <si>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</si>
  <si>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</si>
  <si>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</si>
  <si>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</si>
  <si>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</si>
  <si>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</si>
  <si>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</si>
  <si>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</si>
  <si>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</si>
  <si>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</si>
  <si>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</si>
  <si>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</si>
  <si>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</si>
  <si>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</si>
  <si>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</si>
  <si>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</si>
  <si>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</si>
  <si>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</si>
  <si>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</si>
  <si>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</si>
  <si>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</si>
  <si>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</si>
  <si>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</si>
  <si>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</si>
  <si>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</si>
  <si>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</si>
  <si>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</si>
  <si>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</si>
  <si>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</si>
  <si>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</si>
  <si>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</si>
  <si>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</si>
  <si>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</si>
  <si>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</si>
  <si>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</si>
  <si>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</si>
  <si>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</si>
  <si>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</si>
  <si>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</si>
  <si>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</si>
  <si>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</si>
  <si>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</si>
  <si>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</si>
  <si>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</si>
  <si>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</si>
  <si>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</si>
  <si>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</si>
  <si>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</si>
  <si>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</si>
  <si>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</si>
  <si>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</si>
  <si>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</si>
  <si>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</si>
  <si>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</si>
  <si>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</si>
  <si>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</si>
  <si>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</si>
  <si>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</si>
  <si>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</si>
  <si>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</si>
  <si>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</si>
  <si>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</si>
  <si>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</si>
  <si>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</si>
  <si>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</si>
  <si>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</si>
  <si>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</si>
  <si>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</si>
  <si>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</si>
  <si>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</si>
  <si>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</si>
  <si>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</si>
  <si>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</si>
  <si>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</si>
  <si>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</si>
  <si>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</si>
  <si>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</si>
  <si>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</si>
  <si>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</si>
  <si>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</si>
  <si>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</si>
  <si>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</si>
  <si>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</si>
  <si>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</si>
  <si>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</si>
  <si>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</si>
  <si>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</si>
  <si>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</si>
  <si>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</si>
  <si>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</si>
  <si>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</si>
  <si>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</si>
  <si>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</si>
  <si>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</si>
  <si>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</si>
  <si>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</si>
  <si>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</si>
  <si>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</si>
  <si>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</si>
  <si>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</si>
  <si>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</si>
  <si>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</si>
  <si>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</si>
  <si>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</si>
  <si>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</si>
  <si>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</si>
  <si>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</si>
  <si>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</si>
  <si>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</si>
  <si>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</si>
  <si>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</si>
  <si>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</si>
  <si>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</si>
  <si>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</si>
  <si>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</si>
  <si>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</si>
  <si>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</si>
  <si>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</si>
  <si>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</si>
  <si>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</si>
  <si>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</si>
  <si>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</si>
  <si>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</si>
  <si>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</si>
  <si>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</si>
  <si>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</si>
  <si>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</si>
  <si>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</si>
  <si>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</si>
  <si>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</si>
  <si>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</si>
  <si>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</si>
  <si>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</si>
  <si>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</si>
  <si>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</si>
  <si>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</si>
  <si>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</si>
  <si>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</si>
  <si>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</si>
  <si>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</si>
  <si>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</si>
  <si>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</si>
  <si>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</si>
  <si>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</si>
  <si>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</si>
  <si>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</si>
  <si>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</si>
  <si>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</si>
  <si>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</si>
  <si>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</si>
  <si>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</si>
  <si>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</si>
  <si>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</si>
  <si>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</si>
  <si>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</si>
  <si>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</si>
  <si>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</si>
  <si>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</si>
  <si>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</si>
  <si>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</si>
  <si>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</si>
  <si>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</si>
  <si>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</si>
  <si>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</si>
  <si>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</si>
  <si>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</si>
  <si>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</si>
  <si>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</si>
  <si>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</si>
  <si>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</si>
  <si>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</si>
  <si>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</si>
  <si>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</si>
  <si>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</si>
  <si>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</si>
  <si>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</si>
  <si>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</si>
  <si>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</si>
  <si>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</si>
  <si>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</si>
  <si>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</si>
  <si>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</si>
  <si>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</si>
  <si>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</si>
  <si>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</si>
  <si>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</si>
  <si>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</si>
  <si>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</si>
  <si>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</si>
  <si>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</si>
  <si>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</si>
  <si>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</si>
  <si>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</si>
  <si>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</si>
  <si>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</si>
  <si>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</si>
  <si>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</si>
  <si>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</si>
  <si>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</si>
  <si>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</si>
  <si>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</si>
  <si>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</si>
  <si>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</si>
  <si>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</si>
  <si>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</si>
  <si>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</si>
  <si>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</si>
  <si>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</si>
  <si>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</si>
  <si>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</si>
  <si>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</si>
  <si>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</si>
  <si>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</si>
  <si>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</si>
  <si>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</si>
  <si>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</si>
  <si>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</si>
  <si>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</si>
  <si>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</si>
  <si>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</si>
  <si>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</si>
  <si>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</si>
  <si>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</si>
  <si>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</si>
  <si>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</si>
  <si>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</si>
  <si>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</si>
  <si>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</si>
  <si>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</si>
  <si>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</si>
  <si>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</si>
  <si>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</si>
  <si>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</si>
  <si>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</si>
  <si>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</si>
  <si>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</si>
  <si>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</si>
  <si>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</si>
  <si>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</si>
  <si>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</si>
  <si>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</si>
  <si>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</si>
  <si>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</si>
  <si>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</si>
  <si>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</si>
  <si>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</si>
  <si>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</si>
  <si>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</si>
  <si>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</si>
  <si>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</si>
  <si>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</si>
  <si>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</si>
  <si>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</si>
  <si>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</si>
  <si>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</si>
  <si>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</si>
  <si>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</si>
  <si>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</si>
  <si>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</si>
  <si>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</si>
  <si>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</si>
  <si>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</si>
  <si>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</si>
  <si>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</si>
  <si>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</si>
  <si>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</si>
  <si>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</si>
  <si>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</si>
  <si>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</si>
  <si>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</si>
  <si>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</si>
  <si>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</si>
  <si>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</si>
  <si>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</si>
  <si>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</si>
  <si>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</si>
  <si>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</si>
  <si>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</si>
  <si>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</si>
  <si>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</si>
  <si>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</si>
  <si>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</si>
  <si>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</si>
  <si>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</si>
  <si>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</si>
  <si>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</si>
  <si>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</si>
  <si>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</si>
  <si>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</si>
  <si>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</si>
  <si>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</si>
  <si>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</si>
  <si>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</si>
  <si>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</si>
  <si>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</si>
  <si>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</si>
  <si>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</si>
  <si>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</si>
  <si>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</si>
  <si>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</si>
  <si>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</si>
  <si>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</si>
  <si>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</si>
  <si>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</si>
  <si>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</si>
  <si>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</si>
  <si>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</si>
  <si>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</si>
  <si>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</si>
  <si>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</si>
  <si>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</si>
  <si>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</si>
  <si>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</si>
  <si>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</si>
  <si>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</si>
  <si>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</si>
  <si>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</si>
  <si>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</si>
  <si>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</si>
  <si>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</si>
  <si>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</si>
  <si>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</si>
  <si>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</si>
  <si>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</si>
  <si>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</si>
  <si>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</si>
  <si>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</si>
  <si>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</si>
  <si>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</si>
  <si>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</si>
  <si>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</si>
  <si>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</si>
  <si>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</si>
  <si>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</si>
  <si>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</si>
  <si>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</si>
  <si>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</si>
  <si>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</si>
  <si>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</si>
  <si>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</si>
  <si>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</si>
  <si>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</si>
  <si>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</si>
  <si>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</si>
  <si>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</si>
  <si>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</si>
  <si>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</si>
  <si>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</si>
  <si>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</si>
  <si>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</si>
  <si>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</si>
  <si>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</si>
  <si>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</si>
  <si>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</si>
  <si>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</si>
  <si>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</si>
  <si>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</si>
  <si>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</si>
  <si>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</si>
  <si>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</si>
  <si>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</si>
  <si>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</si>
  <si>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</si>
  <si>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</si>
  <si>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</si>
  <si>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</si>
  <si>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</si>
  <si>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</si>
  <si>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</si>
  <si>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</si>
  <si>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</si>
  <si>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</si>
  <si>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</si>
  <si>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</si>
  <si>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</si>
  <si>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</si>
  <si>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</si>
  <si>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</si>
  <si>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</si>
  <si>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</si>
  <si>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</si>
  <si>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</si>
  <si>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</si>
  <si>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</si>
  <si>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</si>
  <si>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</si>
  <si>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</si>
  <si>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</si>
  <si>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</si>
  <si>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</si>
  <si>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</si>
  <si>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</si>
  <si>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</si>
  <si>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</si>
  <si>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</si>
  <si>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</si>
  <si>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</si>
  <si>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</si>
  <si>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</si>
  <si>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</si>
  <si>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</si>
  <si>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</si>
  <si>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</si>
  <si>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</si>
  <si>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</si>
  <si>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</si>
  <si>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</si>
  <si>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</si>
  <si>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</si>
  <si>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</si>
  <si>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</si>
  <si>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</si>
  <si>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</si>
  <si>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</si>
  <si>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</si>
  <si>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</si>
  <si>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</si>
  <si>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</si>
  <si>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</si>
  <si>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</si>
  <si>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</si>
  <si>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</si>
  <si>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</si>
  <si>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</si>
  <si>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</si>
  <si>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</si>
  <si>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</si>
  <si>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</si>
  <si>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</si>
  <si>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</si>
  <si>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</si>
  <si>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</si>
  <si>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</si>
  <si>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</si>
  <si>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</si>
  <si>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</si>
  <si>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</si>
  <si>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</si>
  <si>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</si>
  <si>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</si>
  <si>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</si>
  <si>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</si>
  <si>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</si>
  <si>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</si>
  <si>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</si>
  <si>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</si>
  <si>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</si>
  <si>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</si>
  <si>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</si>
  <si>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</si>
  <si>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</si>
  <si>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</si>
  <si>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</si>
  <si>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</si>
  <si>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</si>
  <si>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</si>
  <si>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</si>
  <si>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</si>
  <si>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</si>
  <si>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</si>
  <si>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</si>
  <si>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</si>
  <si>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</si>
  <si>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</si>
  <si>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</si>
  <si>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</si>
  <si>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</si>
  <si>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</si>
  <si>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</si>
  <si>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</si>
  <si>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</si>
  <si>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</si>
  <si>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</si>
  <si>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</si>
  <si>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</si>
  <si>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</si>
  <si>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</si>
  <si>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</si>
  <si>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</si>
  <si>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</si>
  <si>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</si>
  <si>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</si>
  <si>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</si>
  <si>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</si>
  <si>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</si>
  <si>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</si>
  <si>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</si>
  <si>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</si>
  <si>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</si>
  <si>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</si>
  <si>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</si>
  <si>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</si>
  <si>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</si>
  <si>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</si>
  <si>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</si>
  <si>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</si>
  <si>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</si>
  <si>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</si>
  <si>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</si>
  <si>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</si>
  <si>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</si>
  <si>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</si>
  <si>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</si>
  <si>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</si>
  <si>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</si>
  <si>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</si>
  <si>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</si>
  <si>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</si>
  <si>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</si>
  <si>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</si>
  <si>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</si>
  <si>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</si>
  <si>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</si>
  <si>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</si>
  <si>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</si>
  <si>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</si>
  <si>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</si>
  <si>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</si>
  <si>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</si>
  <si>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</si>
  <si>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</si>
  <si>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</si>
  <si>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</si>
  <si>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</si>
  <si>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</si>
  <si>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</si>
  <si>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</si>
  <si>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</si>
  <si>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</si>
  <si>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</si>
  <si>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</si>
  <si>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</si>
  <si>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</si>
  <si>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</si>
  <si>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</si>
  <si>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</si>
  <si>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</si>
  <si>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</si>
  <si>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</si>
  <si>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</si>
  <si>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</si>
  <si>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</si>
  <si>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</si>
  <si>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</si>
  <si>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</si>
  <si>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</si>
  <si>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</si>
  <si>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</si>
  <si>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</si>
  <si>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</si>
  <si>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</si>
  <si>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</si>
  <si>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</si>
  <si>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</si>
  <si>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</si>
  <si>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</si>
  <si>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</si>
  <si>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</si>
  <si>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</si>
  <si>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</si>
  <si>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</si>
  <si>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</si>
  <si>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</si>
  <si>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</si>
  <si>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</si>
  <si>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</si>
  <si>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</si>
  <si>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</si>
  <si>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</si>
  <si>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</si>
  <si>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</si>
  <si>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</si>
  <si>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</si>
  <si>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</si>
  <si>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</si>
  <si>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</si>
  <si>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</si>
  <si>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</si>
  <si>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</si>
  <si>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</si>
  <si>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</si>
  <si>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</si>
  <si>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</si>
  <si>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</si>
  <si>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</si>
  <si>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</si>
  <si>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</si>
  <si>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</si>
  <si>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</si>
  <si>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</si>
  <si>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</si>
  <si>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</si>
  <si>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</si>
  <si>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</si>
  <si>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</si>
  <si>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</si>
  <si>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</si>
  <si>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</si>
  <si>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</si>
  <si>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</si>
  <si>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</si>
  <si>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</si>
  <si>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</si>
  <si>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</si>
  <si>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</si>
  <si>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</si>
  <si>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</si>
  <si>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</si>
  <si>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</si>
  <si>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</si>
  <si>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</si>
  <si>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</si>
  <si>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</si>
  <si>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</si>
  <si>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</si>
  <si>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</si>
  <si>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</si>
  <si>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</si>
  <si>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</si>
  <si>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</si>
  <si>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</si>
  <si>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</si>
  <si>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</si>
  <si>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</si>
  <si>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</si>
  <si>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</si>
  <si>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</si>
  <si>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</si>
  <si>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</si>
  <si>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</si>
  <si>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</si>
  <si>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</si>
  <si>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</si>
  <si>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</si>
  <si>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</si>
  <si>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</si>
  <si>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</si>
  <si>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</si>
  <si>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</si>
  <si>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</si>
  <si>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</si>
  <si>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</si>
  <si>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</si>
  <si>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</si>
  <si>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</si>
  <si>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</si>
  <si>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</si>
  <si>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</si>
  <si>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</si>
  <si>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</si>
  <si>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</si>
  <si>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</si>
  <si>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</si>
  <si>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</si>
  <si>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</si>
  <si>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</si>
  <si>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</si>
  <si>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</si>
  <si>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</si>
  <si>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</si>
  <si>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</si>
  <si>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</si>
  <si>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</si>
  <si>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</si>
  <si>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</si>
  <si>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</si>
  <si>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</si>
  <si>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</si>
  <si>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</si>
  <si>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</si>
  <si>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</si>
  <si>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</si>
  <si>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</si>
  <si>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</si>
  <si>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</si>
  <si>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</si>
  <si>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</si>
  <si>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</si>
  <si>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</si>
  <si>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</si>
  <si>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</si>
  <si>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</si>
  <si>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</si>
  <si>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</si>
  <si>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</si>
  <si>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</si>
  <si>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</si>
  <si>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</si>
  <si>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</si>
  <si>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</si>
  <si>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</si>
  <si>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</si>
  <si>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</si>
  <si>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</si>
  <si>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</si>
  <si>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</si>
  <si>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</si>
  <si>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</si>
  <si>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</si>
  <si>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</si>
  <si>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</si>
  <si>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</si>
  <si>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</si>
  <si>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</si>
  <si>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</si>
  <si>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</si>
  <si>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</si>
  <si>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</si>
  <si>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</si>
  <si>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</si>
  <si>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</si>
  <si>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</si>
  <si>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</si>
  <si>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</si>
  <si>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</si>
  <si>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</si>
  <si>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</si>
  <si>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</si>
  <si>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</si>
  <si>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</si>
  <si>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</si>
  <si>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</si>
  <si>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</si>
  <si>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</si>
  <si>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</si>
  <si>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</si>
  <si>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</si>
  <si>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</si>
  <si>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</si>
  <si>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</si>
  <si>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</si>
  <si>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</si>
  <si>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</si>
  <si>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</si>
  <si>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</si>
  <si>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</si>
  <si>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</si>
  <si>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</si>
  <si>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</si>
  <si>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</si>
  <si>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</si>
  <si>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</si>
  <si>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</si>
  <si>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</si>
  <si>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</si>
  <si>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</si>
  <si>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</si>
  <si>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</si>
  <si>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</si>
  <si>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</si>
  <si>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</si>
  <si>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</si>
  <si>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</si>
  <si>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</si>
  <si>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</si>
  <si>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</si>
  <si>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</si>
  <si>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</si>
  <si>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</si>
  <si>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</si>
  <si>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</si>
  <si>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</si>
  <si>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</si>
  <si>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</si>
  <si>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</si>
  <si>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</si>
  <si>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</si>
  <si>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</si>
  <si>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</si>
  <si>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</si>
  <si>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</si>
  <si>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</si>
  <si>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</si>
  <si>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</si>
  <si>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</si>
  <si>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</si>
  <si>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</si>
  <si>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</si>
  <si>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</si>
  <si>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</si>
  <si>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</si>
  <si>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</si>
  <si>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</si>
  <si>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</si>
  <si>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</si>
  <si>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</si>
  <si>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</si>
  <si>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</si>
  <si>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</si>
  <si>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</si>
  <si>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</si>
  <si>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</si>
  <si>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</si>
  <si>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</si>
  <si>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</si>
  <si>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</si>
  <si>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</si>
  <si>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</si>
  <si>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</si>
  <si>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</si>
  <si>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</si>
  <si>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</si>
  <si>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</si>
  <si>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</si>
  <si>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</si>
  <si>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</si>
  <si>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</si>
  <si>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</si>
  <si>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</si>
  <si>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</si>
  <si>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</si>
  <si>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</si>
  <si>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</si>
  <si>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</si>
  <si>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</si>
  <si>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</si>
  <si>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</si>
  <si>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</si>
  <si>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</si>
  <si>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</si>
  <si>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</si>
  <si>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</si>
  <si>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</si>
  <si>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</si>
  <si>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</si>
  <si>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</si>
  <si>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</si>
  <si>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</si>
  <si>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</si>
  <si>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</si>
  <si>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</si>
  <si>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</si>
  <si>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</si>
  <si>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</si>
  <si>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</si>
  <si>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</si>
  <si>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</si>
  <si>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</si>
  <si>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</si>
  <si>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</si>
  <si>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</si>
  <si>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</si>
  <si>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</si>
  <si>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</si>
  <si>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</si>
  <si>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</si>
  <si>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</si>
  <si>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</si>
  <si>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</si>
  <si>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</si>
  <si>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</si>
  <si>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</si>
  <si>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</si>
  <si>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</si>
  <si>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</si>
  <si>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</si>
  <si>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</si>
  <si>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</si>
  <si>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</si>
  <si>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</si>
  <si>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</si>
  <si>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</si>
  <si>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</si>
  <si>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</si>
  <si>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</si>
  <si>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</si>
  <si>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</si>
  <si>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</si>
  <si>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</si>
  <si>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</si>
  <si>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</si>
  <si>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</si>
  <si>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</si>
  <si>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</si>
  <si>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</si>
  <si>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</si>
  <si>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</si>
  <si>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</si>
  <si>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</si>
  <si>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</si>
  <si>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</si>
  <si>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</si>
  <si>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</si>
  <si>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</si>
  <si>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</si>
  <si>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</si>
  <si>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</si>
  <si>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</si>
  <si>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</si>
  <si>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</si>
  <si>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</si>
  <si>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</si>
  <si>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</si>
  <si>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</si>
  <si>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</si>
  <si>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</si>
  <si>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</si>
  <si>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</si>
  <si>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</si>
  <si>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</si>
  <si>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</si>
  <si>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</si>
  <si>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</si>
  <si>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</si>
  <si>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</si>
  <si>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</si>
  <si>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</si>
  <si>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</si>
  <si>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</si>
  <si>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</si>
  <si>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</si>
  <si>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</si>
  <si>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</si>
  <si>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</si>
  <si>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</si>
  <si>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</si>
  <si>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</si>
  <si>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</si>
  <si>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</si>
  <si>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</si>
  <si>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</si>
  <si>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</si>
  <si>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</si>
  <si>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</si>
  <si>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</si>
  <si>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</si>
  <si>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</si>
  <si>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</si>
  <si>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</si>
  <si>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</si>
  <si>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</si>
  <si>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</si>
  <si>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</si>
  <si>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</si>
  <si>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</si>
  <si>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</si>
  <si>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</si>
  <si>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</si>
  <si>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</si>
  <si>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</si>
  <si>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</si>
  <si>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</si>
  <si>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</si>
  <si>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</si>
  <si>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</si>
  <si>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</si>
  <si>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</si>
  <si>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</si>
  <si>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</si>
  <si>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</si>
  <si>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</si>
  <si>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</si>
  <si>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</si>
  <si>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</si>
  <si>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</si>
  <si>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</si>
  <si>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</si>
  <si>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</si>
  <si>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</si>
  <si>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</si>
  <si>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</si>
  <si>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</si>
  <si>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</si>
  <si>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</si>
  <si>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</si>
  <si>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</si>
  <si>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</si>
  <si>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</si>
  <si>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</si>
  <si>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</si>
  <si>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</si>
  <si>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</si>
  <si>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</si>
  <si>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</si>
  <si>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</si>
  <si>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</si>
  <si>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</si>
  <si>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</si>
  <si>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</si>
  <si>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</si>
  <si>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</si>
  <si>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</si>
  <si>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</si>
  <si>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</si>
  <si>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</si>
  <si>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</si>
  <si>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</si>
  <si>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</si>
  <si>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</si>
  <si>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</si>
  <si>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</si>
  <si>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</si>
  <si>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</si>
  <si>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</si>
  <si>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</si>
  <si>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</si>
  <si>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</si>
  <si>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</si>
  <si>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</si>
  <si>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</si>
  <si>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</si>
  <si>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</si>
  <si>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</si>
  <si>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</si>
  <si>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</si>
  <si>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</si>
  <si>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</si>
  <si>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</si>
  <si>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</si>
  <si>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</si>
  <si>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</si>
  <si>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</si>
  <si>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</si>
  <si>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</si>
  <si>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</si>
  <si>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</si>
  <si>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</si>
  <si>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</si>
  <si>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</si>
  <si>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</si>
  <si>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</si>
  <si>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</si>
  <si>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</si>
  <si>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</si>
  <si>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</si>
  <si>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</si>
  <si>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</si>
  <si>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</si>
  <si>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</si>
  <si>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</si>
  <si>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</si>
  <si>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</si>
  <si>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</si>
  <si>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</si>
  <si>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</si>
  <si>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</si>
  <si>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</si>
  <si>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</si>
  <si>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</si>
  <si>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</si>
  <si>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</si>
  <si>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</si>
  <si>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</si>
  <si>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</si>
  <si>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</si>
  <si>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</si>
  <si>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</si>
  <si>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</si>
  <si>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</si>
  <si>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</si>
  <si>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</si>
  <si>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</si>
  <si>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</si>
  <si>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</si>
  <si>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</si>
  <si>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</si>
  <si>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</si>
  <si>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</si>
  <si>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</si>
  <si>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</si>
  <si>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</si>
  <si>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</si>
  <si>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</si>
  <si>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</si>
  <si>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</si>
  <si>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</si>
  <si>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</si>
  <si>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</si>
  <si>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</si>
  <si>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</si>
  <si>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</si>
  <si>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</si>
  <si>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</si>
  <si>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</si>
  <si>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</si>
  <si>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</si>
  <si>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</si>
  <si>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</si>
  <si>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</si>
  <si>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</si>
  <si>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</si>
  <si>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</si>
  <si>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</si>
  <si>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</si>
  <si>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</si>
  <si>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</si>
  <si>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</si>
  <si>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</si>
  <si>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</si>
  <si>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</si>
  <si>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</si>
  <si>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</si>
  <si>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</si>
  <si>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</si>
  <si>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</si>
  <si>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</si>
  <si>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</si>
  <si>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</si>
  <si>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</si>
  <si>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</si>
  <si>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</si>
  <si>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</si>
  <si>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</si>
  <si>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</si>
  <si>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</si>
  <si>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</si>
  <si>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</si>
  <si>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</si>
  <si>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</si>
  <si>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</si>
  <si>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</si>
  <si>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</si>
  <si>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</si>
  <si>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</si>
  <si>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</si>
  <si>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</si>
  <si>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</si>
  <si>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</si>
  <si>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</si>
  <si>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</si>
  <si>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</si>
  <si>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</si>
  <si>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</si>
  <si>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</si>
  <si>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</si>
  <si>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</si>
  <si>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</si>
  <si>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</si>
  <si>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</si>
  <si>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</si>
  <si>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</si>
  <si>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</si>
  <si>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</si>
  <si>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</si>
  <si>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</si>
  <si>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</si>
  <si>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</si>
  <si>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</si>
  <si>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</si>
  <si>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</si>
  <si>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</si>
  <si>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</si>
  <si>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</si>
  <si>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</si>
  <si>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</si>
  <si>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</si>
  <si>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</si>
  <si>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</si>
  <si>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</si>
  <si>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</si>
  <si>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</si>
  <si>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</si>
  <si>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</si>
  <si>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</si>
  <si>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</si>
  <si>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</si>
  <si>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</si>
  <si>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</si>
  <si>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</si>
  <si>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</si>
  <si>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</si>
  <si>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</si>
  <si>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</si>
  <si>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</si>
  <si>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</si>
  <si>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</si>
  <si>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</si>
  <si>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</si>
  <si>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</si>
  <si>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</si>
  <si>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</si>
  <si>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</si>
  <si>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</si>
  <si>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</si>
  <si>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</si>
  <si>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</si>
  <si>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</si>
  <si>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</si>
  <si>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</si>
  <si>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</si>
  <si>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</si>
  <si>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</si>
  <si>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</si>
  <si>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</si>
  <si>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</si>
  <si>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</si>
  <si>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</si>
  <si>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</si>
  <si>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</si>
  <si>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</si>
  <si>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</si>
  <si>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</si>
  <si>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</si>
  <si>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</si>
  <si>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</si>
  <si>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</si>
  <si>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</si>
  <si>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</si>
  <si>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</si>
  <si>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</si>
  <si>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</si>
  <si>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</si>
  <si>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</si>
  <si>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</si>
  <si>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</si>
  <si>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</si>
  <si>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</si>
  <si>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</si>
  <si>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</si>
  <si>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</si>
  <si>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</si>
  <si>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</si>
  <si>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</si>
  <si>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</si>
  <si>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</si>
  <si>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</si>
  <si>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</si>
  <si>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</si>
  <si>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</si>
  <si>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</si>
  <si>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</si>
  <si>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</si>
  <si>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</si>
  <si>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</si>
  <si>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</si>
  <si>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</si>
  <si>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</si>
  <si>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</si>
  <si>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</si>
  <si>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</si>
  <si>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</si>
  <si>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</si>
  <si>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</si>
  <si>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</si>
  <si>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</si>
  <si>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</si>
  <si>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</si>
  <si>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</si>
  <si>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</si>
  <si>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</si>
  <si>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</si>
  <si>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</si>
  <si>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</si>
  <si>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</si>
  <si>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</si>
  <si>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</si>
  <si>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</si>
  <si>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</si>
  <si>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</si>
  <si>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</si>
  <si>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</si>
  <si>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</si>
  <si>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</si>
  <si>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</si>
  <si>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</si>
  <si>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</si>
  <si>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</si>
  <si>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</si>
  <si>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</si>
  <si>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</si>
  <si>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</si>
  <si>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</si>
  <si>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</si>
  <si>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</si>
  <si>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</si>
  <si>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</si>
  <si>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</si>
  <si>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</si>
  <si>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</si>
  <si>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</si>
  <si>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</si>
  <si>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</si>
  <si>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</si>
  <si>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</si>
  <si>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</si>
  <si>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</si>
  <si>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</si>
  <si>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</si>
  <si>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</si>
  <si>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</si>
  <si>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</si>
  <si>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</si>
  <si>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</si>
  <si>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</si>
  <si>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</si>
  <si>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</si>
  <si>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</si>
  <si>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</si>
  <si>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</si>
  <si>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</si>
  <si>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</si>
  <si>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</si>
  <si>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</si>
  <si>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</si>
  <si>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</si>
  <si>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</si>
  <si>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</si>
  <si>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</si>
  <si>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</si>
  <si>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</si>
  <si>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</si>
  <si>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</si>
  <si>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</si>
  <si>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</si>
  <si>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</si>
  <si>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</si>
  <si>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</si>
  <si>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</si>
  <si>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</si>
  <si>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</si>
  <si>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</si>
  <si>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</si>
  <si>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</si>
  <si>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</si>
  <si>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</si>
  <si>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</si>
  <si>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</si>
  <si>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</si>
  <si>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</si>
  <si>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</si>
  <si>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</si>
  <si>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</si>
  <si>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</si>
  <si>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</si>
  <si>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</si>
  <si>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</si>
  <si>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</si>
  <si>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</si>
  <si>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</si>
  <si>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</si>
  <si>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</si>
  <si>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</si>
  <si>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</si>
  <si>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</si>
  <si>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</si>
  <si>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</si>
  <si>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</si>
  <si>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</si>
  <si>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</si>
  <si>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</si>
  <si>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</si>
  <si>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</si>
  <si>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</si>
  <si>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</si>
  <si>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</si>
  <si>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</si>
  <si>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</si>
  <si>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</si>
  <si>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</si>
  <si>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</si>
  <si>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</si>
  <si>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</si>
  <si>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</si>
  <si>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</si>
  <si>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</si>
  <si>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</si>
  <si>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</si>
  <si>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</si>
  <si>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</si>
  <si>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</si>
  <si>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</si>
  <si>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</si>
  <si>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</si>
  <si>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</si>
  <si>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</si>
  <si>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</si>
  <si>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</si>
  <si>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</si>
  <si>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</si>
  <si>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</si>
  <si>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</si>
  <si>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</si>
  <si>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</si>
  <si>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</si>
  <si>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</si>
  <si>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</si>
  <si>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</si>
  <si>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</si>
  <si>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</si>
  <si>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</si>
  <si>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</si>
  <si>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</si>
  <si>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</si>
  <si>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</si>
  <si>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</si>
  <si>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</si>
  <si>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</si>
  <si>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</si>
  <si>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</si>
  <si>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</si>
  <si>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</si>
  <si>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</si>
  <si>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</si>
  <si>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</si>
  <si>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</si>
  <si>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</si>
  <si>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</si>
  <si>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</si>
  <si>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</si>
  <si>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</si>
  <si>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</si>
  <si>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</si>
  <si>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</si>
  <si>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</si>
  <si>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</si>
  <si>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</si>
  <si>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</si>
  <si>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</si>
  <si>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</si>
  <si>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</si>
  <si>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</si>
  <si>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</si>
  <si>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</si>
  <si>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</si>
  <si>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</si>
  <si>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</si>
  <si>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</si>
  <si>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</si>
  <si>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</si>
  <si>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</si>
  <si>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</si>
  <si>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</si>
  <si>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</si>
  <si>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</si>
  <si>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</si>
  <si>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</si>
  <si>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</si>
  <si>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</si>
  <si>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</si>
  <si>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</si>
  <si>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</si>
  <si>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</si>
  <si>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</si>
  <si>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</si>
  <si>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</si>
  <si>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</si>
  <si>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</si>
  <si>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</si>
  <si>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</si>
  <si>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</si>
  <si>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</si>
  <si>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</si>
  <si>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</si>
  <si>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</si>
  <si>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</si>
  <si>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</si>
  <si>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</si>
  <si>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</si>
  <si>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</si>
  <si>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</si>
  <si>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</si>
  <si>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</si>
  <si>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</si>
  <si>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</si>
  <si>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</si>
  <si>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</si>
  <si>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</si>
  <si>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</si>
  <si>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</si>
  <si>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</si>
  <si>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</si>
  <si>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</si>
  <si>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</si>
  <si>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</si>
  <si>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</si>
  <si>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</si>
  <si>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</si>
  <si>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</si>
  <si>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</si>
  <si>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</si>
  <si>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</si>
  <si>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</si>
  <si>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</si>
  <si>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</si>
  <si>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</si>
  <si>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</si>
  <si>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</si>
  <si>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</si>
  <si>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</si>
  <si>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</si>
  <si>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</si>
  <si>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</si>
  <si>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</si>
  <si>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</si>
  <si>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</si>
  <si>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</si>
  <si>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</si>
  <si>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</si>
  <si>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</si>
  <si>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</si>
  <si>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</si>
  <si>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</si>
  <si>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</si>
  <si>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</si>
  <si>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</si>
  <si>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</si>
  <si>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</si>
  <si>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</si>
  <si>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</si>
  <si>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</si>
  <si>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</si>
  <si>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</si>
  <si>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</si>
  <si>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</si>
  <si>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</si>
  <si>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</si>
  <si>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</si>
  <si>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</si>
  <si>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</si>
  <si>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</si>
  <si>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</si>
  <si>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</si>
  <si>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</si>
  <si>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</si>
  <si>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</si>
  <si>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</si>
  <si>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</si>
  <si>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</si>
  <si>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</si>
  <si>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</si>
  <si>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</si>
  <si>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</si>
  <si>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</si>
  <si>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</si>
  <si>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</si>
  <si>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</si>
  <si>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</si>
  <si>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</si>
  <si>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</si>
  <si>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</si>
  <si>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</si>
  <si>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</si>
  <si>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</si>
  <si>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</si>
  <si>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</si>
  <si>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</si>
  <si>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</si>
  <si>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</si>
  <si>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</si>
  <si>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</si>
  <si>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</si>
  <si>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</si>
  <si>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</si>
  <si>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</si>
  <si>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</si>
  <si>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</si>
  <si>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</si>
  <si>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</si>
  <si>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</si>
  <si>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</si>
  <si>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</si>
  <si>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</si>
  <si>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</si>
  <si>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</si>
  <si>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</si>
  <si>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</si>
  <si>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</si>
  <si>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</si>
  <si>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</si>
  <si>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</si>
  <si>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</si>
  <si>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</si>
  <si>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</si>
  <si>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</si>
  <si>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</si>
  <si>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</si>
  <si>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</si>
  <si>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</si>
  <si>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</si>
  <si>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</si>
  <si>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</si>
  <si>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</si>
  <si>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</si>
  <si>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</si>
  <si>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</si>
  <si>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</si>
  <si>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</si>
  <si>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</si>
  <si>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</si>
  <si>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</si>
  <si>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</si>
  <si>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</si>
  <si>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</si>
  <si>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</si>
  <si>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</si>
  <si>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</si>
  <si>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</si>
  <si>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</si>
  <si>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</si>
  <si>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</si>
  <si>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</si>
  <si>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</si>
  <si>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</si>
  <si>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</si>
  <si>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</si>
  <si>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</si>
  <si>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</si>
  <si>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</si>
  <si>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</si>
  <si>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</si>
  <si>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</si>
  <si>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</si>
  <si>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</si>
  <si>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</si>
  <si>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</si>
  <si>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</si>
  <si>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</si>
  <si>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</si>
  <si>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</si>
  <si>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</si>
  <si>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</si>
  <si>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</si>
  <si>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</si>
  <si>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</si>
  <si>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</si>
  <si>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</si>
  <si>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</si>
  <si>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</si>
  <si>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</si>
  <si>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</si>
  <si>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</si>
  <si>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</si>
  <si>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</si>
  <si>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</si>
  <si>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</si>
  <si>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</si>
  <si>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</si>
  <si>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</si>
  <si>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</si>
  <si>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</si>
  <si>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</si>
  <si>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</si>
  <si>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</si>
  <si>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</si>
  <si>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</si>
  <si>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</si>
  <si>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</si>
  <si>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</si>
  <si>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</si>
  <si>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</si>
  <si>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</si>
  <si>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</si>
  <si>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</si>
  <si>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</si>
  <si>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</si>
  <si>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</si>
  <si>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</si>
  <si>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</si>
  <si>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</si>
  <si>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</si>
  <si>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</si>
  <si>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</si>
  <si>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</si>
  <si>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</si>
  <si>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</si>
  <si>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</si>
  <si>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</si>
  <si>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</si>
  <si>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</si>
  <si>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</si>
  <si>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</si>
  <si>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</si>
  <si>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</si>
  <si>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</si>
  <si>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</si>
  <si>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</si>
  <si>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</si>
  <si>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</si>
  <si>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</si>
  <si>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</si>
  <si>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</si>
  <si>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</si>
  <si>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</si>
  <si>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</si>
  <si>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</si>
  <si>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</si>
  <si>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</si>
  <si>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</si>
  <si>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</si>
  <si>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</si>
  <si>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</si>
  <si>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</si>
  <si>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</si>
  <si>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</si>
  <si>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</si>
  <si>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</si>
  <si>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</si>
  <si>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</si>
  <si>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</si>
  <si>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</si>
  <si>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</si>
  <si>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</si>
  <si>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</si>
  <si>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</si>
  <si>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</si>
  <si>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</si>
  <si>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</si>
  <si>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</si>
  <si>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</si>
  <si>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</si>
  <si>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</si>
  <si>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</si>
  <si>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</si>
  <si>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</si>
  <si>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</si>
  <si>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</si>
  <si>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</si>
  <si>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</si>
  <si>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</si>
  <si>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</si>
  <si>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</si>
  <si>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</si>
  <si>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</si>
  <si>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</si>
  <si>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</si>
  <si>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</si>
  <si>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</si>
  <si>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</si>
  <si>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</si>
  <si>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</si>
  <si>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</si>
  <si>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</si>
  <si>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</si>
  <si>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</si>
  <si>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</si>
  <si>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</si>
  <si>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</si>
  <si>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</si>
  <si>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</si>
  <si>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</si>
  <si>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</si>
  <si>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</si>
  <si>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</si>
  <si>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</si>
  <si>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</si>
  <si>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</si>
  <si>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</si>
  <si>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</si>
  <si>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</si>
  <si>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</si>
  <si>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</si>
  <si>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</si>
  <si>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</si>
  <si>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</si>
  <si>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</si>
  <si>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</si>
  <si>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</si>
  <si>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</si>
  <si>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</si>
  <si>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</si>
  <si>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</si>
  <si>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</si>
  <si>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</si>
  <si>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</si>
  <si>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</si>
  <si>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</si>
  <si>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</si>
  <si>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</si>
  <si>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</si>
  <si>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</si>
  <si>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</si>
  <si>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</si>
  <si>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</si>
  <si>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</si>
  <si>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</si>
  <si>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</si>
  <si>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</si>
  <si>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</si>
  <si>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</si>
  <si>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</si>
  <si>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</si>
  <si>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</si>
  <si>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</si>
  <si>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</si>
  <si>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</si>
  <si>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</si>
  <si>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</si>
  <si>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</si>
  <si>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</si>
  <si>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</si>
  <si>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</si>
  <si>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</si>
  <si>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</si>
  <si>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</si>
  <si>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</si>
  <si>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</si>
  <si>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</si>
  <si>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</si>
  <si>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</si>
  <si>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</si>
  <si>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</si>
  <si>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</si>
  <si>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</si>
  <si>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</si>
  <si>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</si>
  <si>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</si>
  <si>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</si>
  <si>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</si>
  <si>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</si>
  <si>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</si>
  <si>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</si>
  <si>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</si>
  <si>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</si>
  <si>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</si>
  <si>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</si>
  <si>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</si>
  <si>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</si>
  <si>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</si>
  <si>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</si>
  <si>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</si>
  <si>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</si>
  <si>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</si>
  <si>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</si>
  <si>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</si>
  <si>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</si>
  <si>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</si>
  <si>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</si>
  <si>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</si>
  <si>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</si>
  <si>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</si>
  <si>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</si>
  <si>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</si>
  <si>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</si>
  <si>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</si>
  <si>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</si>
  <si>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</si>
  <si>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</si>
  <si>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</si>
  <si>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</si>
  <si>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</si>
  <si>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</si>
  <si>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</si>
  <si>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</si>
  <si>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</si>
  <si>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</si>
  <si>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</si>
  <si>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</si>
  <si>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</si>
  <si>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</si>
  <si>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</si>
  <si>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</si>
  <si>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</si>
  <si>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</si>
  <si>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</si>
  <si>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</si>
  <si>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</si>
  <si>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</si>
  <si>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</si>
  <si>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</si>
  <si>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</si>
  <si>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</si>
  <si>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</si>
  <si>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</si>
  <si>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</si>
  <si>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</si>
  <si>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</si>
  <si>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</si>
  <si>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</si>
  <si>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</si>
  <si>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</si>
  <si>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</si>
  <si>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</si>
  <si>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</si>
  <si>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</si>
  <si>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</si>
  <si>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</si>
  <si>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</si>
  <si>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</si>
  <si>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</si>
  <si>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</si>
  <si>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</si>
  <si>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</si>
  <si>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</si>
  <si>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</si>
  <si>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</si>
  <si>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</si>
  <si>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</si>
  <si>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</si>
  <si>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</si>
  <si>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</si>
  <si>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</si>
  <si>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</si>
  <si>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</si>
  <si>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</si>
  <si>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</si>
  <si>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</si>
  <si>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</si>
  <si>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</si>
  <si>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</si>
  <si>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</si>
  <si>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</si>
  <si>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</si>
  <si>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</si>
  <si>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</si>
  <si>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</si>
  <si>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</si>
  <si>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</si>
  <si>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</si>
  <si>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</si>
  <si>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</si>
  <si>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</si>
  <si>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</si>
  <si>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</si>
  <si>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</si>
  <si>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</si>
  <si>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</si>
  <si>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</si>
  <si>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</si>
  <si>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</si>
  <si>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</si>
  <si>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</si>
  <si>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</si>
  <si>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</si>
  <si>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</si>
  <si>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</si>
  <si>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</si>
  <si>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</si>
  <si>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</si>
  <si>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</si>
  <si>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</si>
  <si>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</si>
  <si>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</si>
  <si>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</si>
  <si>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</si>
  <si>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</si>
  <si>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</si>
  <si>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</si>
  <si>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</si>
  <si>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</si>
  <si>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</si>
  <si>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</si>
  <si>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</si>
  <si>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</si>
  <si>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</si>
  <si>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</si>
  <si>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</si>
  <si>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</si>
  <si>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</si>
  <si>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</si>
  <si>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</si>
  <si>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</si>
  <si>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</si>
  <si>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</si>
  <si>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</si>
  <si>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</si>
  <si>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</si>
  <si>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</si>
  <si>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</si>
  <si>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</si>
  <si>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</si>
  <si>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</si>
  <si>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</si>
  <si>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</si>
  <si>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</si>
  <si>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</si>
  <si>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</si>
  <si>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</si>
  <si>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</si>
  <si>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</si>
  <si>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</si>
  <si>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</si>
  <si>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</si>
  <si>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</si>
  <si>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</si>
  <si>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</si>
  <si>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</si>
  <si>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</si>
  <si>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</si>
  <si>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</si>
  <si>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</si>
  <si>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</si>
  <si>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</si>
  <si>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</si>
  <si>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</si>
  <si>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</si>
  <si>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</si>
  <si>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</si>
  <si>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</si>
  <si>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</si>
  <si>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</si>
  <si>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</si>
  <si>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</si>
  <si>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</si>
  <si>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</si>
  <si>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</si>
  <si>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</si>
  <si>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</si>
  <si>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</si>
  <si>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</si>
  <si>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</si>
  <si>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</si>
  <si>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</si>
  <si>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</si>
  <si>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</si>
  <si>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</si>
  <si>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</si>
  <si>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</si>
  <si>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</si>
  <si>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</si>
  <si>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</si>
  <si>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</si>
  <si>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</si>
  <si>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</si>
  <si>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</si>
  <si>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</si>
  <si>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</si>
  <si>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</si>
  <si>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</si>
  <si>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</si>
  <si>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</si>
  <si>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</si>
  <si>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</si>
  <si>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</si>
  <si>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</si>
  <si>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</si>
  <si>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</si>
  <si>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</si>
  <si>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</si>
  <si>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</si>
  <si>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</si>
  <si>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</si>
  <si>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</si>
  <si>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</si>
  <si>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</si>
  <si>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</si>
  <si>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</si>
  <si>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</si>
  <si>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</si>
  <si>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</si>
  <si>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</si>
  <si>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</si>
  <si>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</si>
  <si>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</si>
  <si>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</si>
  <si>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</si>
  <si>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</si>
  <si>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</si>
  <si>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</si>
  <si>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</si>
  <si>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</si>
  <si>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</si>
  <si>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</si>
  <si>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</si>
  <si>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</si>
  <si>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</si>
  <si>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</si>
  <si>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</si>
  <si>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</si>
  <si>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</si>
  <si>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</si>
  <si>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</si>
  <si>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</si>
  <si>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</si>
  <si>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</si>
  <si>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</si>
  <si>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</si>
  <si>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</si>
  <si>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</si>
  <si>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</si>
  <si>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</si>
  <si>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</si>
  <si>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</si>
  <si>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</si>
  <si>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</si>
  <si>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</si>
  <si>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</si>
  <si>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</si>
  <si>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</si>
  <si>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</si>
  <si>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</si>
  <si>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</si>
  <si>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</si>
  <si>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</si>
  <si>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</si>
  <si>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</si>
  <si>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</si>
  <si>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</si>
  <si>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</si>
  <si>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</si>
  <si>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</si>
  <si>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</si>
  <si>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</si>
  <si>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</si>
  <si>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</si>
  <si>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</si>
  <si>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</si>
  <si>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</si>
  <si>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</si>
  <si>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</si>
  <si>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</si>
  <si>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</si>
  <si>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</si>
  <si>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</si>
  <si>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</si>
  <si>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</si>
  <si>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</si>
  <si>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</si>
  <si>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</si>
  <si>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</si>
  <si>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</si>
  <si>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</si>
  <si>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</si>
  <si>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</si>
  <si>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</si>
  <si>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</si>
  <si>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</si>
  <si>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</si>
  <si>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</si>
  <si>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</si>
  <si>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</si>
  <si>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</si>
  <si>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</si>
  <si>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</si>
  <si>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</si>
  <si>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</si>
  <si>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</si>
  <si>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</si>
  <si>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</si>
  <si>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</si>
  <si>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</si>
  <si>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</si>
  <si>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</si>
  <si>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</si>
  <si>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</si>
  <si>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</si>
  <si>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</si>
  <si>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</si>
  <si>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</si>
  <si>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</si>
  <si>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</si>
  <si>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</si>
  <si>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</si>
  <si>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</si>
  <si>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</si>
  <si>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</si>
  <si>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</si>
  <si>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</si>
  <si>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</si>
  <si>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</si>
  <si>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</si>
  <si>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</si>
  <si>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</si>
  <si>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</si>
  <si>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</si>
  <si>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</si>
  <si>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</si>
  <si>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</si>
  <si>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</si>
  <si>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</si>
  <si>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</si>
  <si>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</si>
  <si>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</si>
  <si>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</si>
  <si>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</si>
  <si>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</si>
  <si>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</si>
  <si>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</si>
  <si>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</si>
  <si>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</si>
  <si>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</si>
  <si>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</si>
  <si>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</si>
  <si>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</si>
  <si>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</si>
  <si>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</si>
  <si>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</si>
  <si>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</si>
  <si>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</si>
  <si>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</si>
  <si>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</si>
  <si>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</si>
  <si>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</si>
  <si>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</si>
  <si>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</si>
  <si>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</si>
  <si>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</si>
  <si>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</si>
  <si>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</si>
  <si>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</si>
  <si>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</si>
  <si>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</si>
  <si>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</si>
  <si>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</si>
  <si>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</si>
  <si>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</si>
  <si>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</si>
  <si>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</si>
  <si>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</si>
  <si>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</si>
  <si>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</si>
  <si>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</si>
  <si>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</si>
  <si>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</si>
  <si>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</si>
  <si>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</si>
  <si>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</si>
  <si>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</si>
  <si>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</si>
  <si>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</si>
  <si>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</si>
  <si>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</si>
  <si>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</si>
  <si>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</si>
  <si>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</si>
  <si>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</si>
  <si>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</si>
  <si>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</si>
  <si>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</si>
  <si>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</si>
  <si>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</si>
  <si>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</si>
  <si>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</si>
  <si>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</si>
  <si>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</si>
  <si>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</si>
  <si>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</si>
  <si>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</si>
  <si>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</si>
  <si>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</si>
  <si>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</si>
  <si>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</si>
  <si>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</si>
  <si>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</si>
  <si>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</si>
  <si>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</si>
  <si>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</si>
  <si>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</si>
  <si>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</si>
  <si>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</si>
  <si>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</si>
  <si>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</si>
  <si>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</si>
  <si>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</si>
  <si>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</si>
  <si>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</si>
  <si>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</si>
  <si>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</si>
  <si>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</si>
  <si>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</si>
  <si>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</si>
  <si>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</si>
  <si>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</si>
  <si>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</si>
  <si>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</si>
  <si>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</si>
  <si>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</si>
  <si>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</si>
  <si>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</si>
  <si>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</si>
  <si>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</si>
  <si>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</si>
  <si>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</si>
  <si>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</si>
  <si>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</si>
  <si>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</si>
  <si>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</si>
  <si>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</si>
  <si>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</si>
  <si>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</si>
  <si>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</si>
  <si>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</si>
  <si>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</si>
  <si>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</si>
  <si>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</si>
  <si>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</si>
  <si>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</si>
  <si>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</si>
  <si>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</si>
  <si>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</si>
  <si>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</si>
  <si>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</si>
  <si>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</si>
  <si>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</si>
  <si>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</si>
  <si>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</si>
  <si>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</si>
  <si>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</si>
  <si>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</si>
  <si>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</si>
  <si>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</si>
  <si>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</si>
  <si>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</si>
  <si>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</si>
  <si>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</si>
  <si>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</si>
  <si>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</si>
  <si>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</si>
  <si>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</si>
  <si>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</si>
  <si>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</si>
  <si>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</si>
  <si>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</si>
  <si>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</si>
  <si>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</si>
  <si>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</si>
  <si>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</si>
  <si>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</si>
  <si>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</si>
  <si>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</si>
  <si>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</si>
  <si>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</si>
  <si>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</si>
  <si>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</si>
  <si>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</si>
  <si>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</si>
  <si>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</si>
  <si>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</si>
  <si>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</si>
  <si>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</si>
  <si>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</si>
  <si>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</si>
  <si>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</si>
  <si>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</si>
  <si>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</si>
  <si>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</si>
  <si>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</si>
  <si>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</si>
  <si>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</si>
  <si>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</si>
  <si>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</si>
  <si>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</si>
  <si>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</si>
  <si>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</si>
  <si>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</si>
  <si>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</si>
  <si>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</si>
  <si>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</si>
  <si>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</si>
  <si>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</si>
  <si>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</si>
  <si>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</si>
  <si>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</si>
  <si>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</si>
  <si>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</si>
  <si>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</si>
  <si>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</si>
  <si>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</si>
  <si>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</si>
  <si>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</si>
  <si>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</si>
  <si>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</si>
  <si>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</si>
  <si>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</si>
  <si>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</si>
  <si>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</si>
  <si>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</si>
  <si>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</si>
  <si>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</si>
  <si>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</si>
  <si>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</si>
  <si>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</si>
  <si>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</si>
  <si>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</si>
  <si>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</si>
  <si>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</si>
  <si>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</si>
  <si>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</si>
  <si>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</si>
  <si>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</si>
  <si>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</si>
  <si>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</si>
  <si>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</si>
  <si>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</si>
  <si>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</si>
  <si>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</si>
  <si>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</si>
  <si>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</si>
  <si>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</si>
  <si>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</si>
  <si>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</si>
  <si>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</si>
  <si>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</si>
  <si>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</si>
  <si>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</si>
  <si>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</si>
  <si>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</si>
  <si>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</si>
  <si>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</si>
  <si>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</si>
  <si>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</si>
  <si>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</si>
  <si>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</si>
  <si>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</si>
  <si>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</si>
  <si>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</si>
  <si>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</si>
  <si>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</si>
  <si>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</si>
  <si>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</si>
  <si>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</si>
  <si>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</si>
  <si>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</si>
  <si>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</si>
  <si>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</si>
  <si>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</si>
  <si>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</si>
  <si>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</si>
  <si>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</si>
  <si>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</si>
  <si>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</si>
  <si>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</si>
  <si>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</si>
  <si>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</si>
  <si>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</si>
  <si>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</si>
  <si>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</si>
  <si>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</si>
  <si>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</si>
  <si>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</si>
  <si>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</si>
  <si>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</si>
  <si>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</si>
  <si>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</si>
  <si>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</si>
  <si>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</si>
  <si>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</si>
  <si>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</si>
  <si>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</si>
  <si>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</si>
  <si>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</si>
  <si>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</si>
  <si>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</si>
  <si>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</si>
  <si>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</si>
  <si>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</si>
  <si>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</si>
  <si>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</si>
  <si>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</si>
  <si>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</si>
  <si>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</si>
  <si>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</si>
  <si>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</si>
  <si>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</si>
  <si>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</si>
  <si>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</si>
  <si>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</si>
  <si>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</si>
  <si>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</si>
  <si>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</si>
  <si>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</si>
  <si>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</si>
  <si>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</si>
  <si>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</si>
  <si>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</si>
  <si>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</si>
  <si>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</si>
  <si>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</si>
  <si>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</si>
  <si>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</si>
  <si>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</si>
  <si>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</si>
  <si>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</si>
  <si>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</si>
  <si>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</si>
  <si>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</si>
  <si>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</si>
  <si>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</si>
  <si>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</si>
  <si>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</si>
  <si>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</si>
  <si>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</si>
  <si>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</si>
  <si>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</si>
  <si>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</si>
  <si>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</si>
  <si>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</si>
  <si>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</si>
  <si>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</si>
  <si>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</si>
  <si>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</si>
  <si>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</si>
  <si>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</si>
  <si>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</si>
  <si>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</si>
  <si>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</si>
  <si>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</si>
  <si>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</si>
  <si>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</si>
  <si>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</si>
  <si>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</si>
  <si>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</si>
  <si>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</si>
  <si>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</si>
  <si>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</si>
  <si>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</si>
  <si>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</si>
  <si>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</si>
  <si>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</si>
  <si>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</si>
  <si>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</si>
  <si>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</si>
  <si>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</si>
  <si>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</si>
  <si>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</si>
  <si>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</si>
  <si>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</si>
  <si>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</si>
  <si>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</si>
  <si>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</si>
  <si>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</si>
  <si>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</si>
  <si>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</si>
  <si>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</si>
  <si>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</si>
  <si>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</si>
  <si>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</si>
  <si>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</si>
  <si>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</si>
  <si>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</si>
  <si>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</si>
  <si>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</si>
  <si>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</si>
  <si>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</si>
  <si>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</si>
  <si>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</si>
  <si>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</si>
  <si>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</si>
  <si>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</si>
  <si>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</si>
  <si>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</si>
  <si>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</si>
  <si>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</si>
  <si>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</si>
  <si>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</si>
  <si>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</si>
  <si>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</si>
  <si>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</si>
  <si>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</si>
  <si>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</si>
  <si>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</si>
  <si>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</si>
  <si>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</si>
  <si>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</si>
  <si>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</si>
  <si>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</si>
  <si>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</si>
  <si>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</si>
  <si>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</si>
  <si>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</si>
  <si>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</si>
  <si>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</si>
  <si>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</si>
  <si>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</si>
  <si>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</si>
  <si>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</si>
  <si>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</si>
  <si>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</si>
  <si>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</si>
  <si>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</si>
  <si>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</si>
  <si>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</si>
  <si>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</si>
  <si>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</si>
  <si>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</si>
  <si>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</si>
  <si>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</si>
  <si>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</si>
  <si>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</si>
  <si>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</si>
  <si>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</si>
  <si>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</si>
  <si>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</si>
  <si>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</si>
  <si>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</si>
  <si>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</si>
  <si>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</si>
  <si>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</si>
  <si>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</si>
  <si>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</si>
  <si>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</si>
  <si>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</si>
  <si>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</si>
  <si>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</si>
  <si>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</si>
  <si>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</si>
  <si>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</si>
  <si>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</si>
  <si>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</si>
  <si>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</si>
  <si>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</si>
  <si>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</si>
  <si>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</si>
  <si>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</si>
  <si>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</si>
  <si>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</si>
  <si>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</si>
  <si>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</si>
  <si>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</si>
  <si>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</si>
  <si>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</si>
  <si>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</si>
  <si>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</si>
  <si>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</si>
  <si>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</si>
  <si>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</si>
  <si>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</si>
  <si>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</si>
  <si>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</si>
  <si>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</si>
  <si>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</si>
  <si>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</si>
  <si>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</si>
  <si>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</si>
  <si>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</si>
  <si>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</si>
  <si>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</si>
  <si>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</si>
  <si>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</si>
  <si>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</si>
  <si>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</si>
  <si>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</si>
  <si>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</si>
  <si>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</si>
  <si>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</si>
  <si>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</si>
  <si>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</si>
  <si>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</si>
  <si>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</si>
  <si>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</si>
  <si>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</si>
  <si>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</si>
  <si>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</si>
  <si>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</si>
  <si>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</si>
  <si>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</si>
  <si>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</si>
  <si>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</si>
  <si>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</si>
  <si>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</si>
  <si>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</si>
  <si>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</si>
  <si>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</si>
  <si>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</si>
  <si>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</si>
  <si>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</si>
  <si>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</si>
  <si>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</si>
  <si>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</si>
  <si>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</si>
  <si>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</si>
  <si>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</si>
  <si>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</si>
  <si>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</si>
  <si>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</si>
  <si>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</si>
  <si>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</si>
  <si>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</si>
  <si>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</si>
  <si>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</si>
  <si>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</si>
  <si>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</si>
  <si>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</si>
  <si>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</si>
  <si>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</si>
  <si>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</si>
  <si>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</si>
  <si>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</si>
  <si>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</si>
  <si>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</si>
  <si>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</si>
  <si>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</si>
  <si>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</si>
  <si>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</si>
  <si>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</si>
  <si>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</si>
  <si>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</si>
  <si>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</si>
  <si>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</si>
  <si>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</si>
  <si>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</si>
  <si>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</si>
  <si>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</si>
  <si>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</si>
  <si>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</si>
  <si>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</si>
  <si>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</si>
  <si>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</si>
  <si>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</si>
  <si>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</si>
  <si>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</si>
  <si>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</si>
  <si>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</si>
  <si>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</si>
  <si>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</si>
  <si>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</si>
  <si>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</si>
  <si>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</si>
  <si>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</si>
  <si>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</si>
  <si>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</si>
  <si>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</si>
  <si>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</si>
  <si>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</si>
  <si>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</si>
  <si>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</si>
  <si>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</si>
  <si>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</si>
  <si>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</si>
  <si>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</si>
  <si>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</si>
  <si>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</si>
  <si>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</si>
  <si>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</si>
  <si>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</si>
  <si>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</si>
  <si>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</si>
  <si>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</si>
  <si>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</si>
  <si>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</si>
  <si>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</si>
  <si>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</si>
  <si>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</si>
  <si>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</si>
  <si>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</si>
  <si>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</si>
  <si>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</si>
  <si>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</si>
  <si>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</si>
  <si>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</si>
  <si>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</si>
  <si>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</si>
  <si>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</si>
  <si>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</si>
  <si>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</si>
  <si>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</si>
  <si>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</si>
  <si>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</si>
  <si>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</si>
  <si>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</si>
  <si>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</si>
  <si>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</si>
  <si>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</si>
  <si>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</si>
  <si>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</si>
  <si>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</si>
  <si>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</si>
  <si>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</si>
  <si>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</si>
  <si>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</si>
  <si>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</si>
  <si>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</si>
  <si>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</si>
  <si>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</si>
  <si>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</si>
  <si>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</si>
  <si>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</si>
  <si>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</si>
  <si>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</si>
  <si>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</si>
  <si>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</si>
  <si>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</si>
  <si>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</si>
  <si>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</si>
  <si>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</si>
  <si>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</si>
  <si>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</si>
  <si>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</si>
  <si>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</si>
  <si>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</si>
  <si>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</si>
  <si>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</si>
  <si>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</si>
  <si>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</si>
  <si>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</si>
  <si>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</si>
  <si>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</si>
  <si>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</si>
  <si>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</si>
  <si>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</si>
  <si>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</si>
  <si>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</si>
  <si>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</si>
  <si>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</si>
  <si>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</si>
  <si>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</si>
  <si>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</si>
  <si>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</si>
  <si>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</si>
  <si>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</si>
  <si>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</si>
  <si>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</si>
  <si>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</si>
  <si>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</si>
  <si>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</si>
  <si>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</si>
  <si>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</si>
  <si>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</si>
  <si>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</si>
  <si>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</si>
  <si>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</si>
  <si>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</si>
  <si>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</si>
  <si>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</si>
  <si>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</si>
  <si>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</si>
  <si>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</si>
  <si>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</si>
  <si>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</si>
  <si>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</si>
  <si>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</si>
  <si>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</si>
  <si>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</si>
  <si>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</si>
  <si>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</si>
  <si>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</si>
  <si>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</si>
  <si>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</si>
  <si>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</si>
  <si>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</si>
  <si>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</si>
  <si>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</si>
  <si>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</si>
  <si>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</si>
  <si>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</si>
  <si>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</si>
  <si>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</si>
  <si>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</si>
  <si>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</si>
  <si>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</si>
  <si>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</si>
  <si>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</si>
  <si>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</si>
  <si>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</si>
  <si>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</si>
  <si>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</si>
  <si>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</si>
  <si>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</si>
  <si>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</si>
  <si>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</si>
  <si>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</si>
  <si>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</si>
  <si>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</si>
  <si>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</si>
  <si>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</si>
  <si>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</si>
  <si>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</si>
  <si>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</si>
  <si>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</si>
  <si>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</si>
  <si>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</si>
  <si>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</si>
  <si>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</si>
  <si>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</si>
  <si>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</si>
  <si>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</si>
  <si>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</si>
  <si>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</si>
  <si>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</si>
  <si>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</si>
  <si>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</si>
  <si>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</si>
  <si>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</si>
  <si>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</si>
  <si>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</si>
  <si>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</si>
  <si>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</si>
  <si>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</si>
  <si>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</si>
  <si>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</si>
  <si>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</si>
  <si>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</si>
  <si>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</si>
  <si>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</si>
  <si>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</si>
  <si>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</si>
  <si>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</si>
  <si>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</si>
  <si>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</si>
  <si>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</si>
  <si>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</si>
  <si>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</si>
  <si>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</si>
  <si>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</si>
  <si>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</si>
  <si>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</si>
  <si>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</si>
  <si>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</si>
  <si>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</si>
  <si>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</si>
  <si>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</si>
  <si>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</si>
  <si>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</si>
  <si>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</si>
  <si>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</si>
  <si>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</si>
  <si>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</si>
  <si>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</si>
  <si>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</si>
  <si>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</si>
  <si>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</si>
  <si>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</si>
  <si>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</si>
  <si>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</si>
  <si>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</si>
  <si>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</si>
  <si>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</si>
  <si>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</si>
  <si>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</si>
  <si>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</si>
  <si>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</si>
  <si>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</si>
  <si>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</si>
  <si>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</si>
  <si>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</si>
  <si>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</si>
  <si>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</si>
  <si>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</si>
  <si>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</si>
  <si>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</si>
  <si>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</si>
  <si>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</si>
  <si>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</si>
  <si>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</si>
  <si>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</si>
  <si>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</si>
  <si>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</si>
  <si>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</si>
  <si>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</si>
  <si>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</si>
  <si>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</si>
  <si>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</si>
  <si>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</si>
  <si>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</si>
  <si>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</si>
  <si>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</si>
  <si>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</si>
  <si>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</si>
  <si>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</si>
  <si>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</si>
  <si>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</si>
  <si>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</si>
  <si>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</si>
  <si>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</si>
  <si>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</si>
  <si>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</si>
  <si>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</si>
  <si>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</si>
  <si>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</si>
  <si>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</si>
  <si>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</si>
  <si>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</si>
  <si>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</si>
  <si>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</si>
  <si>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</si>
  <si>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</si>
  <si>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</si>
  <si>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</si>
  <si>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</si>
  <si>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</si>
  <si>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</si>
  <si>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</si>
  <si>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</si>
  <si>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</si>
  <si>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</si>
  <si>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</si>
  <si>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</si>
  <si>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</si>
  <si>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</si>
  <si>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</si>
  <si>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</si>
  <si>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</si>
  <si>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</si>
  <si>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</si>
  <si>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</si>
  <si>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</si>
  <si>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</si>
  <si>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</si>
  <si>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</si>
  <si>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</si>
  <si>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</si>
  <si>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</si>
  <si>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</si>
  <si>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</si>
  <si>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</si>
  <si>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</si>
  <si>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</si>
  <si>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</si>
  <si>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</si>
  <si>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</si>
  <si>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</si>
  <si>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</si>
  <si>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</si>
  <si>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</si>
  <si>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</si>
  <si>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</si>
  <si>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</si>
  <si>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</si>
  <si>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</si>
  <si>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</si>
  <si>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</si>
  <si>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</si>
  <si>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</si>
  <si>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</si>
  <si>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</si>
  <si>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</si>
  <si>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</si>
  <si>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</si>
  <si>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</si>
  <si>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</si>
  <si>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</si>
  <si>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</si>
  <si>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</si>
  <si>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</si>
  <si>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</si>
  <si>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</si>
  <si>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</si>
  <si>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</si>
  <si>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</si>
  <si>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</si>
  <si>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</si>
  <si>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</si>
  <si>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</si>
  <si>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</si>
  <si>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</si>
  <si>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</si>
  <si>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</si>
  <si>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</si>
  <si>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</si>
  <si>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</si>
  <si>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</si>
  <si>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</si>
  <si>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</si>
  <si>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</si>
  <si>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</si>
  <si>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</si>
  <si>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</si>
  <si>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</si>
  <si>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</si>
  <si>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</si>
  <si>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</si>
  <si>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</si>
  <si>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</si>
  <si>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</si>
  <si>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</si>
  <si>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</si>
  <si>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</si>
  <si>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</si>
  <si>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</si>
  <si>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</si>
  <si>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</si>
  <si>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</si>
  <si>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</si>
  <si>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</si>
  <si>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</si>
  <si>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</si>
  <si>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</si>
  <si>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</si>
  <si>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</si>
  <si>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</si>
  <si>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</si>
  <si>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</si>
  <si>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</si>
  <si>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</si>
  <si>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</si>
  <si>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</si>
  <si>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</si>
  <si>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</si>
  <si>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</si>
  <si>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</si>
  <si>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</si>
  <si>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</si>
  <si>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</si>
  <si>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</si>
  <si>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</si>
  <si>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</si>
  <si>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</si>
  <si>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</si>
  <si>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</si>
  <si>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</si>
  <si>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</si>
  <si>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</si>
  <si>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</si>
  <si>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</si>
  <si>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</si>
  <si>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</si>
  <si>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</si>
  <si>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</si>
  <si>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</si>
  <si>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</si>
  <si>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</si>
  <si>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</si>
  <si>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</si>
  <si>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</si>
  <si>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</si>
  <si>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</si>
  <si>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</si>
  <si>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</si>
  <si>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</si>
  <si>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</si>
  <si>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</si>
  <si>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</si>
  <si>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</si>
  <si>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</si>
  <si>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</si>
  <si>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</si>
  <si>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</si>
  <si>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</si>
  <si>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</si>
  <si>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</si>
  <si>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</si>
  <si>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</si>
  <si>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</si>
  <si>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</si>
  <si>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</si>
  <si>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</si>
  <si>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</si>
  <si>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</si>
  <si>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</si>
  <si>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</si>
  <si>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</si>
  <si>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</si>
  <si>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</si>
  <si>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</si>
  <si>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</si>
  <si>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</si>
  <si>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</si>
  <si>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</si>
  <si>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</si>
  <si>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</si>
  <si>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</si>
  <si>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</si>
  <si>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</si>
  <si>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</si>
  <si>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</si>
  <si>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</si>
  <si>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</si>
  <si>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</si>
  <si>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</si>
  <si>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</si>
  <si>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</si>
  <si>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</si>
  <si>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</si>
  <si>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</si>
  <si>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</si>
  <si>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</si>
  <si>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</si>
  <si>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</si>
  <si>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</si>
  <si>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</si>
  <si>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</si>
  <si>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</si>
  <si>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</si>
  <si>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</si>
  <si>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</si>
  <si>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</si>
  <si>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</si>
  <si>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</si>
  <si>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</si>
  <si>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</si>
  <si>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</si>
  <si>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</si>
  <si>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</si>
  <si>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</si>
  <si>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</si>
  <si>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</si>
  <si>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</si>
  <si>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</si>
  <si>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</si>
  <si>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</si>
  <si>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</si>
  <si>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</si>
  <si>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</si>
  <si>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</si>
  <si>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</si>
  <si>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</si>
  <si>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</si>
  <si>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</si>
  <si>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</si>
  <si>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</si>
  <si>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</si>
  <si>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</si>
  <si>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</si>
  <si>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</si>
  <si>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</si>
  <si>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</si>
  <si>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</si>
  <si>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</si>
  <si>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</si>
  <si>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</si>
  <si>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</si>
  <si>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</si>
  <si>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</si>
  <si>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</si>
  <si>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</si>
  <si>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</si>
  <si>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</si>
  <si>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</si>
  <si>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</si>
  <si>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</si>
  <si>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</si>
  <si>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</si>
  <si>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</si>
  <si>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</si>
  <si>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</si>
  <si>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</si>
  <si>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</si>
  <si>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</si>
  <si>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</si>
  <si>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</si>
  <si>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</si>
  <si>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</si>
  <si>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</si>
  <si>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</si>
  <si>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</si>
  <si>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</si>
  <si>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</si>
  <si>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</si>
  <si>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</si>
  <si>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</si>
  <si>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</si>
  <si>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</si>
  <si>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</si>
  <si>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</si>
  <si>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</si>
  <si>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</si>
  <si>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</si>
  <si>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</si>
  <si>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</si>
  <si>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</si>
  <si>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</si>
  <si>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</si>
  <si>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</si>
  <si>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</si>
  <si>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</si>
  <si>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</si>
  <si>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</si>
  <si>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</si>
  <si>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</si>
  <si>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</si>
  <si>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</si>
  <si>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</si>
  <si>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</si>
  <si>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</si>
  <si>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</si>
  <si>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</si>
  <si>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</si>
  <si>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</si>
  <si>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</si>
  <si>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</si>
  <si>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</si>
  <si>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</si>
  <si>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</si>
  <si>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</si>
  <si>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</si>
  <si>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</si>
  <si>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</si>
  <si>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</si>
  <si>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</si>
  <si>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</si>
  <si>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</si>
  <si>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</si>
  <si>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</si>
  <si>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</si>
  <si>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</si>
  <si>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</si>
  <si>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</si>
  <si>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</si>
  <si>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</si>
  <si>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</si>
  <si>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</si>
  <si>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</si>
  <si>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</si>
  <si>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</si>
  <si>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</si>
  <si>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</si>
  <si>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</si>
  <si>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</si>
  <si>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</si>
  <si>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</si>
  <si>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</si>
  <si>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</si>
  <si>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</si>
  <si>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</si>
  <si>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</si>
  <si>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</si>
  <si>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</si>
  <si>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</si>
  <si>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</si>
  <si>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</si>
  <si>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</si>
  <si>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</si>
  <si>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</si>
  <si>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</si>
  <si>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</si>
  <si>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</si>
  <si>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</si>
  <si>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</si>
  <si>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</si>
  <si>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</si>
  <si>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</si>
  <si>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</si>
  <si>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</si>
  <si>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</si>
  <si>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</si>
  <si>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</si>
  <si>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</si>
  <si>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</si>
  <si>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</si>
  <si>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</si>
  <si>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</si>
  <si>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</si>
  <si>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</si>
  <si>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</si>
  <si>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</si>
  <si>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</si>
  <si>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</si>
  <si>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</si>
  <si>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</si>
  <si>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</si>
  <si>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</si>
  <si>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</si>
  <si>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</si>
  <si>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</si>
  <si>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</si>
  <si>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</si>
  <si>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</si>
  <si>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</si>
  <si>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</si>
  <si>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</si>
  <si>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</si>
  <si>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</si>
  <si>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</si>
  <si>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</si>
  <si>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</si>
  <si>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</si>
  <si>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</si>
  <si>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</si>
  <si>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</si>
  <si>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</si>
  <si>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</si>
  <si>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</si>
  <si>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</si>
  <si>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</si>
  <si>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</si>
  <si>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</si>
  <si>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</si>
  <si>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</si>
  <si>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</si>
  <si>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</si>
  <si>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</si>
  <si>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</si>
  <si>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</si>
  <si>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</si>
  <si>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</si>
  <si>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</si>
  <si>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</si>
  <si>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</si>
  <si>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</si>
  <si>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</si>
  <si>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</si>
  <si>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</si>
  <si>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</si>
  <si>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</si>
  <si>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</si>
  <si>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</si>
  <si>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</si>
  <si>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</si>
  <si>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</si>
  <si>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</si>
  <si>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</si>
  <si>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</si>
  <si>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</si>
  <si>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</si>
  <si>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</si>
  <si>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</si>
  <si>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</si>
  <si>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</si>
  <si>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</si>
  <si>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</si>
  <si>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</si>
  <si>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</si>
  <si>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</si>
  <si>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</si>
  <si>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</si>
  <si>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</si>
  <si>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</si>
  <si>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</si>
  <si>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</si>
  <si>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</si>
  <si>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</si>
  <si>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</si>
  <si>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</si>
  <si>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</si>
  <si>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</si>
  <si>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</si>
  <si>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</si>
  <si>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</si>
  <si>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</si>
  <si>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</si>
  <si>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</si>
  <si>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</si>
  <si>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</si>
  <si>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</si>
  <si>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</si>
  <si>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</si>
  <si>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</si>
  <si>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</si>
  <si>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</si>
  <si>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</si>
  <si>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</si>
  <si>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</si>
  <si>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</si>
  <si>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</si>
  <si>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</si>
  <si>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</si>
  <si>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</si>
  <si>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</si>
  <si>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</si>
  <si>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</si>
  <si>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</si>
  <si>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</si>
  <si>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</si>
  <si>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</si>
  <si>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</si>
  <si>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</si>
  <si>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</si>
  <si>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</si>
  <si>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</si>
  <si>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</si>
  <si>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</si>
  <si>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</si>
  <si>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</si>
  <si>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</si>
  <si>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</si>
  <si>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</si>
  <si>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</si>
  <si>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</si>
  <si>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</si>
  <si>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</si>
  <si>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</si>
  <si>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</si>
  <si>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</si>
  <si>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</si>
  <si>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</si>
  <si>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</si>
  <si>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</si>
  <si>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</si>
  <si>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</si>
  <si>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</si>
  <si>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</si>
  <si>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</si>
  <si>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</si>
  <si>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</si>
  <si>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</si>
  <si>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</si>
  <si>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</si>
  <si>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</si>
  <si>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</si>
  <si>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</si>
  <si>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</si>
  <si>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</si>
  <si>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</si>
  <si>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</si>
  <si>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</si>
  <si>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</si>
  <si>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</si>
  <si>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</si>
  <si>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</si>
  <si>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</si>
  <si>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</si>
  <si>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</si>
  <si>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</si>
  <si>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</si>
  <si>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</si>
  <si>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</si>
  <si>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</si>
  <si>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</si>
  <si>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</si>
  <si>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</si>
  <si>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</si>
  <si>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</si>
  <si>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</si>
  <si>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</si>
  <si>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</si>
  <si>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</si>
  <si>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</si>
  <si>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</si>
  <si>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</si>
  <si>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</si>
  <si>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</si>
  <si>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</si>
  <si>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</si>
  <si>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</si>
  <si>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</si>
  <si>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</si>
  <si>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</si>
  <si>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</si>
  <si>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</si>
  <si>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</si>
  <si>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</si>
  <si>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</si>
  <si>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</si>
  <si>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</si>
  <si>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</si>
  <si>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</si>
  <si>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</si>
  <si>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</si>
  <si>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</si>
  <si>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</si>
  <si>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</si>
  <si>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</si>
  <si>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</si>
  <si>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</si>
  <si>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</si>
  <si>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</si>
  <si>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</si>
  <si>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</si>
  <si>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</si>
  <si>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</si>
  <si>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</si>
  <si>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</si>
  <si>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</si>
  <si>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</si>
  <si>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</si>
  <si>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</si>
  <si>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</si>
  <si>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</si>
  <si>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</si>
  <si>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</si>
  <si>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</si>
  <si>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</si>
  <si>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</si>
  <si>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</si>
  <si>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</si>
  <si>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</si>
  <si>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</si>
  <si>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</si>
  <si>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</si>
  <si>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</si>
  <si>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</si>
  <si>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</si>
  <si>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</si>
  <si>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</si>
  <si>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</si>
  <si>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</si>
  <si>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</si>
  <si>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</si>
  <si>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</si>
  <si>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</si>
  <si>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</si>
  <si>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</si>
  <si>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</si>
  <si>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</si>
  <si>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</si>
  <si>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</si>
  <si>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</si>
  <si>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</si>
  <si>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</si>
  <si>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</si>
  <si>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</si>
  <si>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</si>
  <si>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</si>
  <si>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</si>
  <si>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</si>
  <si>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</si>
  <si>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</si>
  <si>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</si>
  <si>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</si>
  <si>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</si>
  <si>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</si>
  <si>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</si>
  <si>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</si>
  <si>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</si>
  <si>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</si>
  <si>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</si>
  <si>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</si>
  <si>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</si>
  <si>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</si>
  <si>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</si>
  <si>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</si>
  <si>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</si>
  <si>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</si>
  <si>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</si>
  <si>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</si>
  <si>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</si>
  <si>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</si>
  <si>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</si>
  <si>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</si>
  <si>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</si>
  <si>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</si>
  <si>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</si>
  <si>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</si>
  <si>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</si>
  <si>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</si>
  <si>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</si>
  <si>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</si>
  <si>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</si>
  <si>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</si>
  <si>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</si>
  <si>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</si>
  <si>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</si>
  <si>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</si>
  <si>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</si>
  <si>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</si>
  <si>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</si>
  <si>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</si>
  <si>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</si>
  <si>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</si>
  <si>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</si>
  <si>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</si>
  <si>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</si>
  <si>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</si>
  <si>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</si>
  <si>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</si>
  <si>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</si>
  <si>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</si>
  <si>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</si>
  <si>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</si>
  <si>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</si>
  <si>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</si>
  <si>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</si>
  <si>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</si>
  <si>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</si>
  <si>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</si>
  <si>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</si>
  <si>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</si>
  <si>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</si>
  <si>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</si>
  <si>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</si>
  <si>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</si>
  <si>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</si>
  <si>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</si>
  <si>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</si>
  <si>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</si>
  <si>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</si>
  <si>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</si>
  <si>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</si>
  <si>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</si>
  <si>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</si>
  <si>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</si>
  <si>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</si>
  <si>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</si>
  <si>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</si>
  <si>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</si>
  <si>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</si>
  <si>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</si>
  <si>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</si>
  <si>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</si>
  <si>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</si>
  <si>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</si>
  <si>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</si>
  <si>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</si>
  <si>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</si>
  <si>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</si>
  <si>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</si>
  <si>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</si>
  <si>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</si>
  <si>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</si>
  <si>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</si>
  <si>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</si>
  <si>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</si>
  <si>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</si>
  <si>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</si>
  <si>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</si>
  <si>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</si>
  <si>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</si>
  <si>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</si>
  <si>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</si>
  <si>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</si>
  <si>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</si>
  <si>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</si>
  <si>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</si>
  <si>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</si>
  <si>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</si>
  <si>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</si>
  <si>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</si>
  <si>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</si>
  <si>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</si>
  <si>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</si>
  <si>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</si>
  <si>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</si>
  <si>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</si>
  <si>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</si>
  <si>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</si>
  <si>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</si>
  <si>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</si>
  <si>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</si>
  <si>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</si>
  <si>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</si>
  <si>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</si>
  <si>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</si>
  <si>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</si>
  <si>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</si>
  <si>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</si>
  <si>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</si>
  <si>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</si>
  <si>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</si>
  <si>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</si>
  <si>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</si>
  <si>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</si>
  <si>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</si>
  <si>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</si>
  <si>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</si>
  <si>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</si>
  <si>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</si>
  <si>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</si>
  <si>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</si>
  <si>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</si>
  <si>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</si>
  <si>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</si>
  <si>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</si>
  <si>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</si>
  <si>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</si>
  <si>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</si>
  <si>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</si>
  <si>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</si>
  <si>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</si>
  <si>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</si>
  <si>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</si>
  <si>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</si>
  <si>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</si>
  <si>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</si>
  <si>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</si>
  <si>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</si>
  <si>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</si>
  <si>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</si>
  <si>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</si>
  <si>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</si>
  <si>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</si>
  <si>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</si>
  <si>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</si>
  <si>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</si>
  <si>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</si>
  <si>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</si>
  <si>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</si>
  <si>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</si>
  <si>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</si>
  <si>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</si>
  <si>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</si>
  <si>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</si>
  <si>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</si>
  <si>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</si>
  <si>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</si>
  <si>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</si>
  <si>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</si>
  <si>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</si>
  <si>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</si>
  <si>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</si>
  <si>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</si>
  <si>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</si>
  <si>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</si>
  <si>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</si>
  <si>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</si>
  <si>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</si>
  <si>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</si>
  <si>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</si>
  <si>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</si>
  <si>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</si>
  <si>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</si>
  <si>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</si>
  <si>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</si>
  <si>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</si>
  <si>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</si>
  <si>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</si>
  <si>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</si>
  <si>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</si>
  <si>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</si>
  <si>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</si>
  <si>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</si>
  <si>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</si>
  <si>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</si>
  <si>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</si>
  <si>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</si>
  <si>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</si>
  <si>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</si>
  <si>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</si>
  <si>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</si>
  <si>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</si>
  <si>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</si>
  <si>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</si>
  <si>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</si>
  <si>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</si>
  <si>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</si>
  <si>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</si>
  <si>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</si>
  <si>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</si>
  <si>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</si>
  <si>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</si>
  <si>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</si>
  <si>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</si>
  <si>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</si>
  <si>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</si>
  <si>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</si>
  <si>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</si>
  <si>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</si>
  <si>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</si>
  <si>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</si>
  <si>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</si>
  <si>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</si>
  <si>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</si>
  <si>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</si>
  <si>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</si>
  <si>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</si>
  <si>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</si>
  <si>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</si>
  <si>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</si>
  <si>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</si>
  <si>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</si>
  <si>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</si>
  <si>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</si>
  <si>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</si>
  <si>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</si>
  <si>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</si>
  <si>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</si>
  <si>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</si>
  <si>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</si>
  <si>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</si>
  <si>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</si>
  <si>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</si>
  <si>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</si>
  <si>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</si>
  <si>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</si>
  <si>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</si>
  <si>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</si>
  <si>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</si>
  <si>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</si>
  <si>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</si>
  <si>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</si>
  <si>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</si>
  <si>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</si>
  <si>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</si>
  <si>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</si>
  <si>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</si>
  <si>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</si>
  <si>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</si>
  <si>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</si>
  <si>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</si>
  <si>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</si>
  <si>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</si>
  <si>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</si>
  <si>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</si>
  <si>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</si>
  <si>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</si>
  <si>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</si>
  <si>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</si>
  <si>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</si>
  <si>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</si>
  <si>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</si>
  <si>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</si>
  <si>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</si>
  <si>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</si>
  <si>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</si>
  <si>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</si>
  <si>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</si>
  <si>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</si>
  <si>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</si>
  <si>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</si>
  <si>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</si>
  <si>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</si>
  <si>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</si>
  <si>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</si>
  <si>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</si>
  <si>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</si>
  <si>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</si>
  <si>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</si>
  <si>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</si>
  <si>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</si>
  <si>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</si>
  <si>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</si>
  <si>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</si>
  <si>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</si>
  <si>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</si>
  <si>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</si>
  <si>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</si>
  <si>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</si>
  <si>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</si>
  <si>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</si>
  <si>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</si>
  <si>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</si>
  <si>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</si>
  <si>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</si>
  <si>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</si>
  <si>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</si>
  <si>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</si>
  <si>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</si>
  <si>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</si>
  <si>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</si>
  <si>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</si>
  <si>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</si>
  <si>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</si>
  <si>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</si>
  <si>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</si>
  <si>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</si>
  <si>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</si>
  <si>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</si>
  <si>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</si>
  <si>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</si>
  <si>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</si>
  <si>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</si>
  <si>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</si>
  <si>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</si>
  <si>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</si>
  <si>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</si>
  <si>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</si>
  <si>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</si>
  <si>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</si>
  <si>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</si>
  <si>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</si>
  <si>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</si>
  <si>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</si>
  <si>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</si>
  <si>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</si>
  <si>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</si>
  <si>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</si>
  <si>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</si>
  <si>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</si>
  <si>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</si>
  <si>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</si>
  <si>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</si>
  <si>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</si>
  <si>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</si>
  <si>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</si>
  <si>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</si>
  <si>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</si>
  <si>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</si>
  <si>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</si>
  <si>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</si>
  <si>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</si>
  <si>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</si>
  <si>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</si>
  <si>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</si>
  <si>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</si>
  <si>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</si>
  <si>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</si>
  <si>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</si>
  <si>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</si>
  <si>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</si>
  <si>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</si>
  <si>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</si>
  <si>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</si>
  <si>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</si>
  <si>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</si>
  <si>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</si>
  <si>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</si>
  <si>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</si>
  <si>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</si>
  <si>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</si>
  <si>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</si>
  <si>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</si>
  <si>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</si>
  <si>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</si>
  <si>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</si>
  <si>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</si>
  <si>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</si>
  <si>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</si>
  <si>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</si>
  <si>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</si>
  <si>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</si>
  <si>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</si>
  <si>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</si>
  <si>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</si>
  <si>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</si>
  <si>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</si>
  <si>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</si>
  <si>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</si>
  <si>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</si>
  <si>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</si>
  <si>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</si>
  <si>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</si>
  <si>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</si>
  <si>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</si>
  <si>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</si>
  <si>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</si>
  <si>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</si>
  <si>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</si>
  <si>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</si>
  <si>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</si>
  <si>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</si>
  <si>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</si>
  <si>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</si>
  <si>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</si>
  <si>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</si>
  <si>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</si>
  <si>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</si>
  <si>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</si>
  <si>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</si>
  <si>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</si>
  <si>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</si>
  <si>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</si>
  <si>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</si>
  <si>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</si>
  <si>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</si>
  <si>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</si>
  <si>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</si>
  <si>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</si>
  <si>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</si>
  <si>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</si>
  <si>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</si>
  <si>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</si>
  <si>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</si>
  <si>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</si>
  <si>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</si>
  <si>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</si>
  <si>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</si>
  <si>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</si>
  <si>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</si>
  <si>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</si>
  <si>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</si>
  <si>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</si>
  <si>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</si>
  <si>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</si>
  <si>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</si>
  <si>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</si>
  <si>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</si>
  <si>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</si>
  <si>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</si>
  <si>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</si>
  <si>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</si>
  <si>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</si>
  <si>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</si>
  <si>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</si>
  <si>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</si>
  <si>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</si>
  <si>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</si>
  <si>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</si>
  <si>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</si>
  <si>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</si>
  <si>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</si>
  <si>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</si>
  <si>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</si>
  <si>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</si>
  <si>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</si>
  <si>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</si>
  <si>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</si>
  <si>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</si>
  <si>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</si>
  <si>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</si>
  <si>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</si>
  <si>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</si>
  <si>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</si>
  <si>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</si>
  <si>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</si>
  <si>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</si>
  <si>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</si>
  <si>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</si>
  <si>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</si>
  <si>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</si>
  <si>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</si>
  <si>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</si>
  <si>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</si>
  <si>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</si>
  <si>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</si>
  <si>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</si>
  <si>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</si>
  <si>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</si>
  <si>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</si>
  <si>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</si>
  <si>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</si>
  <si>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</si>
  <si>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</si>
  <si>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</si>
  <si>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</si>
  <si>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</si>
  <si>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</si>
  <si>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</si>
  <si>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</si>
  <si>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</si>
  <si>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</si>
  <si>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</si>
  <si>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</si>
  <si>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</si>
  <si>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</si>
  <si>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</si>
  <si>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</si>
  <si>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</si>
  <si>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</si>
  <si>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</si>
  <si>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</si>
  <si>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</si>
  <si>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</si>
  <si>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</si>
  <si>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</si>
  <si>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</si>
  <si>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</si>
  <si>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</si>
  <si>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</si>
  <si>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</si>
  <si>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</si>
  <si>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</si>
  <si>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</si>
  <si>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</si>
  <si>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</si>
  <si>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</si>
  <si>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</si>
  <si>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</si>
  <si>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</si>
  <si>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</si>
  <si>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</si>
  <si>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</si>
  <si>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</si>
  <si>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</si>
  <si>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</si>
  <si>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</si>
  <si>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</si>
  <si>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</si>
  <si>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</si>
  <si>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</si>
  <si>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</si>
  <si>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</si>
  <si>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</si>
  <si>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</si>
  <si>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</si>
  <si>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</si>
  <si>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</si>
  <si>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</si>
  <si>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</si>
  <si>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</si>
  <si>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</si>
  <si>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</si>
  <si>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</si>
  <si>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</si>
  <si>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</si>
  <si>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</si>
  <si>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</si>
  <si>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</si>
  <si>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</si>
  <si>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</si>
  <si>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</si>
  <si>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</si>
  <si>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</si>
  <si>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</si>
  <si>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</si>
  <si>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</si>
  <si>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</si>
  <si>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</si>
  <si>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</si>
  <si>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</si>
  <si>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</si>
  <si>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</si>
  <si>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</si>
  <si>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</si>
  <si>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</si>
  <si>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</si>
  <si>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</si>
  <si>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</si>
  <si>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</si>
  <si>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</si>
  <si>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</si>
  <si>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</si>
  <si>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</si>
  <si>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</si>
  <si>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</si>
  <si>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</si>
  <si>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</si>
  <si>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</si>
  <si>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</si>
  <si>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</si>
  <si>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</si>
  <si>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</si>
  <si>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</si>
  <si>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</si>
  <si>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</si>
  <si>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</si>
  <si>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</si>
  <si>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</si>
  <si>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</si>
  <si>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</si>
  <si>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</si>
  <si>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</si>
  <si>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</si>
  <si>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</si>
  <si>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</si>
  <si>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</si>
  <si>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</si>
  <si>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</si>
  <si>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</si>
  <si>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</si>
  <si>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</si>
  <si>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</si>
  <si>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</si>
  <si>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</si>
  <si>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</si>
  <si>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</si>
  <si>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</si>
  <si>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</si>
  <si>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</si>
  <si>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</si>
  <si>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</si>
  <si>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</si>
  <si>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</si>
  <si>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</si>
  <si>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</si>
  <si>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</si>
  <si>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</si>
  <si>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</si>
  <si>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</si>
  <si>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</si>
  <si>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</si>
  <si>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</si>
  <si>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</si>
  <si>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</si>
  <si>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</si>
  <si>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</si>
  <si>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</si>
  <si>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</si>
  <si>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</si>
  <si>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</si>
  <si>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</si>
  <si>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</si>
  <si>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</si>
  <si>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</si>
  <si>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</si>
  <si>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</si>
  <si>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</si>
  <si>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</si>
  <si>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</si>
  <si>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</si>
  <si>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</si>
  <si>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</si>
  <si>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</si>
  <si>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</si>
  <si>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</si>
  <si>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</si>
  <si>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</si>
  <si>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</si>
  <si>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</si>
  <si>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</si>
  <si>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</si>
  <si>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</si>
  <si>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</si>
  <si>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</si>
  <si>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</si>
  <si>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</si>
  <si>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</si>
  <si>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</si>
  <si>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</si>
  <si>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</si>
  <si>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</si>
  <si>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</si>
  <si>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</si>
  <si>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</si>
  <si>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</si>
  <si>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</si>
  <si>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</si>
  <si>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</si>
  <si>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</si>
  <si>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</si>
  <si>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</si>
  <si>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</si>
  <si>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</si>
  <si>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</si>
  <si>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</si>
  <si>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</si>
  <si>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</si>
  <si>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</si>
  <si>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</si>
  <si>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</si>
  <si>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</si>
  <si>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</si>
  <si>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</si>
  <si>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</si>
  <si>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</si>
  <si>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</si>
  <si>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</si>
  <si>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</si>
  <si>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</si>
  <si>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</si>
  <si>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</si>
  <si>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</si>
  <si>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</si>
  <si>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</si>
  <si>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</si>
  <si>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</si>
  <si>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</si>
  <si>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</si>
  <si>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</si>
  <si>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</si>
  <si>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</si>
  <si>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</si>
  <si>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</si>
  <si>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</si>
  <si>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</si>
  <si>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</si>
  <si>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</si>
  <si>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</si>
  <si>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</si>
  <si>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</si>
  <si>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</si>
  <si>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</si>
  <si>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</si>
  <si>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</si>
  <si>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</si>
  <si>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</si>
  <si>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</si>
  <si>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</si>
  <si>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</si>
  <si>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</si>
  <si>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</si>
  <si>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</si>
  <si>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</si>
  <si>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</si>
  <si>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</si>
  <si>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</si>
  <si>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</si>
  <si>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</si>
  <si>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</si>
  <si>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</si>
  <si>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</si>
  <si>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</si>
  <si>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</si>
  <si>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</si>
  <si>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</si>
  <si>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</si>
  <si>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</si>
  <si>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</si>
  <si>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</si>
  <si>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</si>
  <si>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</si>
  <si>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</si>
  <si>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</si>
  <si>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</si>
  <si>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</si>
  <si>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</si>
  <si>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</si>
  <si>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</si>
  <si>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</si>
  <si>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</si>
  <si>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</si>
  <si>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</si>
  <si>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</si>
  <si>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</si>
  <si>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</si>
  <si>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</si>
  <si>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</si>
  <si>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</si>
  <si>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</si>
  <si>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</si>
  <si>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</si>
  <si>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</si>
  <si>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</si>
  <si>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</si>
  <si>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</si>
  <si>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</si>
  <si>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</si>
  <si>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</si>
  <si>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</si>
  <si>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</si>
  <si>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</si>
  <si>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</si>
  <si>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</si>
  <si>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</si>
  <si>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</si>
  <si>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</si>
  <si>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</si>
  <si>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</si>
  <si>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</si>
  <si>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</si>
  <si>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</si>
  <si>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</si>
  <si>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</si>
  <si>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</si>
  <si>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</si>
  <si>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</si>
  <si>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</si>
  <si>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</si>
  <si>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</si>
  <si>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</si>
  <si>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</si>
  <si>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</si>
  <si>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</si>
  <si>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</si>
  <si>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</si>
  <si>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</si>
  <si>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</si>
  <si>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</si>
  <si>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</si>
  <si>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</si>
  <si>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</si>
  <si>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</si>
  <si>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</si>
  <si>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</si>
  <si>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</si>
  <si>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</si>
  <si>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</si>
  <si>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</si>
  <si>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</si>
  <si>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</si>
  <si>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</si>
  <si>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</si>
  <si>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</si>
  <si>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</si>
  <si>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</si>
  <si>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</si>
  <si>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</si>
  <si>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</si>
  <si>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</si>
  <si>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</si>
  <si>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</si>
  <si>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</si>
  <si>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</si>
  <si>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</si>
  <si>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</si>
  <si>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</si>
  <si>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</si>
  <si>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</si>
  <si>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</si>
  <si>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</si>
  <si>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</si>
  <si>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</si>
  <si>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</si>
  <si>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</si>
  <si>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</si>
  <si>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</si>
  <si>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</si>
  <si>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</si>
  <si>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</si>
  <si>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</si>
  <si>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</si>
  <si>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</si>
  <si>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</si>
  <si>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</si>
  <si>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</si>
  <si>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</si>
  <si>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</si>
  <si>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</si>
  <si>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</si>
  <si>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</si>
  <si>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</si>
  <si>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</si>
  <si>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</si>
  <si>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</si>
  <si>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</si>
  <si>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</si>
  <si>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</si>
  <si>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</si>
  <si>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</si>
  <si>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</si>
  <si>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</si>
  <si>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</si>
  <si>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</si>
  <si>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</si>
  <si>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</si>
  <si>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</si>
  <si>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</si>
  <si>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</si>
  <si>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</si>
  <si>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</si>
  <si>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</si>
  <si>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</si>
  <si>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</si>
  <si>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</si>
  <si>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</si>
  <si>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</si>
  <si>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</si>
  <si>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</si>
  <si>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</si>
  <si>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</si>
  <si>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</si>
  <si>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</si>
  <si>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</si>
  <si>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</si>
  <si>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</si>
  <si>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</si>
  <si>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</si>
  <si>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</si>
  <si>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</si>
  <si>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</si>
  <si>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</si>
  <si>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</si>
  <si>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</si>
  <si>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</si>
  <si>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</si>
  <si>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</si>
  <si>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</si>
  <si>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</si>
  <si>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</si>
  <si>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</si>
  <si>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</si>
  <si>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</si>
  <si>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</si>
  <si>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</si>
  <si>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</si>
  <si>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</si>
  <si>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</si>
  <si>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</si>
  <si>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</si>
  <si>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</si>
  <si>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</si>
  <si>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</si>
  <si>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</si>
  <si>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</si>
  <si>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</si>
  <si>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</si>
  <si>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</si>
  <si>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</si>
  <si>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</si>
  <si>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</si>
  <si>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</si>
  <si>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</si>
  <si>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</si>
  <si>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</si>
  <si>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</si>
  <si>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</si>
  <si>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</si>
  <si>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</si>
  <si>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</si>
  <si>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</si>
  <si>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</si>
  <si>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</si>
  <si>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</si>
  <si>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</si>
  <si>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</si>
  <si>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</si>
  <si>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</si>
  <si>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</si>
  <si>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</si>
  <si>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</si>
  <si>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</si>
  <si>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</si>
  <si>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</si>
  <si>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</si>
  <si>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</si>
  <si>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</si>
  <si>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</si>
  <si>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</si>
  <si>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</si>
  <si>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</si>
  <si>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</si>
  <si>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</si>
  <si>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</si>
  <si>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</si>
  <si>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</si>
  <si>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</si>
  <si>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</si>
  <si>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</si>
  <si>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</si>
  <si>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</si>
  <si>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</si>
  <si>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</si>
  <si>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</si>
  <si>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</si>
  <si>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</si>
  <si>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</si>
  <si>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</si>
  <si>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</si>
  <si>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</si>
  <si>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</si>
  <si>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</si>
  <si>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</si>
  <si>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</si>
  <si>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</si>
  <si>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</si>
  <si>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</si>
  <si>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</si>
  <si>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</si>
  <si>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</si>
  <si>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</si>
  <si>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</si>
  <si>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</si>
  <si>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</si>
  <si>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</si>
  <si>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</si>
  <si>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</si>
  <si>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</si>
  <si>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</si>
  <si>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</si>
  <si>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</si>
  <si>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</si>
  <si>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</si>
  <si>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</si>
  <si>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</si>
  <si>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</si>
  <si>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</si>
  <si>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</si>
  <si>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</si>
  <si>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</si>
  <si>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</si>
  <si>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</si>
  <si>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</si>
  <si>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</si>
  <si>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</si>
  <si>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</si>
  <si>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</si>
  <si>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</si>
  <si>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</si>
  <si>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</si>
  <si>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</si>
  <si>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</si>
  <si>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</si>
  <si>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</si>
  <si>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</si>
  <si>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</si>
  <si>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</si>
  <si>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</si>
  <si>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</si>
  <si>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</si>
  <si>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</si>
  <si>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</si>
  <si>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</si>
  <si>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</si>
  <si>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</si>
  <si>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</si>
  <si>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</si>
  <si>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</si>
  <si>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</si>
  <si>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</si>
  <si>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</si>
  <si>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</si>
  <si>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</si>
  <si>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</si>
  <si>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</si>
  <si>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</si>
  <si>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</si>
  <si>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</si>
  <si>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</si>
  <si>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</si>
  <si>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</si>
  <si>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</si>
  <si>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</si>
  <si>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</si>
  <si>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</si>
  <si>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</si>
  <si>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</si>
  <si>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</si>
  <si>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</si>
  <si>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</si>
  <si>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</si>
  <si>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</si>
  <si>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</si>
  <si>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</si>
  <si>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</si>
  <si>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</si>
  <si>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</si>
  <si>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</si>
  <si>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</si>
  <si>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</si>
  <si>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</si>
  <si>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</si>
  <si>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</si>
  <si>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</si>
  <si>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</si>
  <si>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</si>
  <si>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</si>
  <si>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</si>
  <si>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</si>
  <si>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</si>
  <si>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</si>
  <si>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</si>
  <si>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</si>
  <si>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</si>
  <si>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</si>
  <si>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</si>
  <si>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</si>
  <si>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</si>
  <si>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</si>
  <si>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</si>
  <si>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</si>
  <si>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</si>
  <si>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</si>
  <si>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</si>
  <si>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</si>
  <si>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</si>
  <si>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</si>
  <si>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</si>
  <si>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</si>
  <si>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</si>
  <si>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</si>
  <si>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</si>
  <si>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</si>
  <si>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</si>
  <si>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</si>
  <si>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</si>
  <si>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</si>
  <si>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</si>
  <si>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</si>
  <si>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</si>
  <si>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</si>
  <si>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</si>
  <si>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</si>
  <si>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</si>
  <si>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</si>
  <si>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</si>
  <si>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</si>
  <si>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</si>
  <si>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</si>
  <si>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</si>
  <si>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</si>
  <si>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</si>
  <si>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</si>
  <si>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</si>
  <si>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</si>
  <si>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</si>
  <si>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</si>
  <si>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</si>
  <si>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</si>
  <si>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</si>
  <si>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</si>
  <si>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</si>
  <si>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</si>
  <si>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</si>
  <si>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</si>
  <si>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</si>
  <si>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</si>
  <si>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</si>
  <si>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</si>
  <si>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</si>
  <si>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</si>
  <si>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</si>
  <si>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</si>
  <si>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</si>
  <si>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</si>
  <si>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</si>
  <si>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</si>
  <si>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</si>
  <si>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</si>
  <si>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</si>
  <si>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</si>
  <si>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</si>
  <si>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</si>
  <si>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</si>
  <si>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</si>
  <si>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</si>
  <si>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</si>
  <si>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</si>
  <si>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</si>
  <si>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</si>
  <si>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</si>
  <si>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</si>
  <si>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</si>
  <si>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</si>
  <si>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</si>
  <si>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</si>
  <si>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</si>
  <si>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</si>
  <si>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</si>
  <si>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</si>
  <si>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</si>
  <si>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</si>
  <si>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</si>
  <si>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</si>
  <si>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</si>
  <si>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</si>
  <si>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</si>
  <si>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</si>
  <si>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</si>
  <si>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</si>
  <si>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</si>
  <si>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</si>
  <si>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</si>
  <si>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</si>
  <si>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</si>
  <si>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</si>
  <si>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</si>
  <si>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</si>
  <si>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</si>
  <si>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</si>
  <si>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</si>
  <si>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</si>
  <si>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</si>
  <si>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</si>
  <si>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</si>
  <si>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</si>
  <si>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</si>
  <si>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</si>
  <si>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</si>
  <si>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</si>
  <si>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</si>
  <si>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</si>
  <si>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</si>
  <si>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</si>
  <si>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</si>
  <si>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</si>
  <si>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</si>
  <si>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</si>
  <si>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</si>
  <si>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</si>
  <si>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</si>
  <si>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</si>
  <si>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</si>
  <si>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</si>
  <si>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</si>
  <si>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</si>
  <si>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</si>
  <si>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</si>
  <si>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</si>
  <si>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</si>
  <si>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</si>
  <si>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</si>
  <si>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</si>
  <si>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</si>
  <si>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</si>
  <si>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</si>
  <si>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</si>
  <si>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</si>
  <si>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</si>
  <si>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</si>
  <si>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</si>
  <si>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</si>
  <si>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</si>
  <si>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</si>
  <si>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</si>
  <si>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</si>
  <si>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</si>
  <si>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</si>
  <si>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</si>
  <si>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</si>
  <si>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</si>
  <si>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</si>
  <si>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</si>
  <si>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</si>
  <si>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</si>
  <si>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</si>
  <si>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</si>
  <si>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</si>
  <si>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</si>
  <si>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</si>
  <si>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</si>
  <si>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</si>
  <si>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</si>
  <si>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</si>
  <si>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</si>
  <si>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</si>
  <si>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</si>
  <si>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</si>
  <si>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</si>
  <si>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</si>
  <si>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</si>
  <si>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</si>
  <si>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</si>
  <si>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</si>
  <si>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</si>
  <si>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</si>
  <si>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</si>
  <si>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</si>
  <si>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</si>
  <si>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</si>
  <si>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</si>
  <si>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</si>
  <si>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</si>
  <si>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</si>
  <si>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</si>
  <si>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</si>
  <si>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</si>
  <si>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</si>
  <si>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</si>
  <si>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</si>
  <si>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</si>
  <si>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</si>
  <si>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</si>
  <si>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</si>
  <si>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</si>
  <si>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</si>
  <si>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</si>
  <si>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</si>
  <si>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</si>
  <si>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</si>
  <si>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</si>
  <si>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</si>
  <si>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</si>
  <si>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</si>
  <si>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</si>
  <si>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</si>
  <si>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</si>
  <si>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</si>
  <si>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</si>
  <si>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</si>
  <si>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</si>
  <si>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</si>
  <si>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</si>
  <si>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</si>
  <si>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</si>
  <si>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</si>
  <si>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</si>
  <si>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</si>
  <si>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</si>
  <si>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</si>
  <si>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</si>
  <si>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</si>
  <si>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</si>
  <si>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</si>
  <si>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</si>
  <si>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</si>
  <si>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</si>
  <si>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</si>
  <si>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</si>
  <si>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</si>
  <si>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</si>
  <si>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</si>
  <si>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</si>
  <si>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</si>
  <si>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</si>
  <si>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</si>
  <si>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</si>
  <si>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</si>
  <si>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</si>
  <si>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</si>
  <si>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</si>
  <si>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</si>
  <si>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</si>
  <si>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</si>
  <si>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</si>
  <si>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</si>
  <si>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</si>
  <si>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</si>
  <si>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</si>
  <si>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</si>
  <si>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</si>
  <si>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</si>
  <si>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</si>
  <si>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</si>
  <si>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</si>
  <si>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</si>
  <si>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</si>
  <si>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</si>
  <si>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</si>
  <si>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</si>
  <si>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</si>
  <si>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</si>
  <si>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</si>
  <si>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</si>
  <si>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</si>
  <si>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</si>
  <si>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</si>
  <si>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</si>
  <si>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</si>
  <si>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</si>
  <si>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</si>
  <si>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</si>
  <si>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</si>
  <si>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</si>
  <si>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</si>
  <si>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</si>
  <si>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</si>
  <si>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</si>
  <si>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</si>
  <si>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</si>
  <si>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</si>
  <si>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</si>
  <si>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</si>
  <si>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</si>
  <si>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</si>
  <si>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</si>
  <si>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</si>
  <si>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</si>
  <si>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</si>
  <si>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</si>
  <si>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</si>
  <si>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</si>
  <si>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</si>
  <si>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</si>
  <si>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</si>
  <si>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</si>
  <si>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</si>
  <si>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</si>
  <si>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</si>
  <si>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</si>
  <si>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</si>
  <si>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</si>
  <si>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</si>
  <si>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</si>
  <si>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</si>
  <si>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</si>
  <si>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</si>
  <si>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</si>
  <si>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</si>
  <si>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</si>
  <si>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</si>
  <si>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</si>
  <si>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</si>
  <si>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</si>
  <si>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</si>
  <si>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</si>
  <si>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</si>
  <si>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</si>
  <si>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</si>
  <si>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</si>
  <si>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</si>
  <si>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</si>
  <si>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</si>
  <si>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</si>
  <si>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</si>
  <si>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</si>
  <si>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</si>
  <si>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</si>
  <si>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</si>
  <si>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</si>
  <si>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</si>
  <si>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</si>
  <si>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</si>
  <si>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</si>
  <si>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</si>
  <si>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</si>
  <si>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</si>
  <si>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</si>
  <si>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</si>
  <si>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</si>
  <si>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</si>
  <si>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</si>
  <si>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</si>
  <si>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</si>
  <si>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</si>
  <si>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</si>
  <si>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</si>
  <si>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</si>
  <si>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</si>
  <si>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</si>
  <si>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</si>
  <si>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</si>
  <si>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</si>
  <si>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</si>
  <si>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</si>
  <si>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</si>
  <si>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</si>
  <si>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</si>
  <si>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</si>
  <si>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</si>
  <si>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</si>
  <si>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</si>
  <si>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</si>
  <si>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</si>
  <si>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</si>
  <si>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</si>
  <si>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</si>
  <si>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</si>
  <si>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</si>
  <si>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</si>
  <si>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</si>
  <si>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</si>
  <si>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</si>
  <si>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</si>
  <si>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</si>
  <si>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</si>
  <si>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</si>
  <si>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</si>
  <si>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</si>
  <si>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</si>
  <si>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</si>
  <si>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</si>
  <si>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</si>
  <si>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</si>
  <si>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</si>
  <si>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</si>
  <si>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</si>
  <si>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</si>
  <si>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</si>
  <si>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</si>
  <si>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</si>
  <si>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</si>
  <si>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</si>
  <si>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</si>
  <si>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</si>
  <si>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</si>
  <si>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</si>
  <si>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</si>
  <si>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</si>
  <si>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</si>
  <si>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</si>
  <si>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</si>
  <si>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</si>
  <si>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</si>
  <si>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</si>
  <si>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</si>
  <si>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</si>
  <si>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</si>
  <si>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</si>
  <si>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</si>
  <si>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</si>
  <si>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</si>
  <si>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</si>
  <si>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</si>
  <si>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</si>
  <si>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</si>
  <si>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</si>
  <si>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</si>
  <si>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</si>
  <si>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</si>
  <si>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</si>
  <si>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</si>
  <si>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</si>
  <si>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</si>
  <si>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</si>
  <si>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</si>
  <si>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</si>
  <si>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</si>
  <si>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</si>
  <si>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</si>
  <si>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</si>
  <si>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</si>
  <si>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</si>
  <si>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</si>
  <si>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</si>
  <si>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</si>
  <si>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</si>
  <si>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</si>
  <si>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</si>
  <si>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</si>
  <si>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</si>
  <si>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</si>
  <si>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</si>
  <si>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</si>
  <si>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</si>
  <si>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</si>
  <si>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</si>
  <si>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</si>
  <si>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</si>
  <si>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</si>
  <si>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</si>
  <si>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</si>
  <si>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</si>
  <si>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</si>
  <si>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</si>
  <si>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</si>
  <si>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</si>
  <si>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</si>
  <si>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</si>
  <si>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</si>
  <si>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</si>
  <si>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</si>
  <si>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</si>
  <si>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</si>
  <si>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</si>
  <si>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</si>
  <si>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</si>
  <si>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</si>
  <si>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</si>
  <si>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</si>
  <si>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</si>
  <si>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</si>
  <si>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</si>
  <si>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</si>
  <si>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</si>
  <si>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</si>
  <si>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</si>
  <si>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</si>
  <si>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</si>
  <si>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</si>
  <si>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</si>
  <si>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</si>
  <si>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</si>
  <si>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</si>
  <si>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</si>
  <si>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</si>
  <si>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</si>
  <si>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</si>
  <si>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</si>
  <si>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</si>
  <si>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</si>
  <si>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</si>
  <si>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</si>
  <si>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</si>
  <si>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</si>
  <si>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</si>
  <si>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</si>
  <si>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</si>
  <si>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</si>
  <si>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</si>
  <si>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</si>
  <si>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</si>
  <si>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</si>
  <si>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</si>
  <si>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</si>
  <si>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</si>
  <si>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</si>
  <si>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</si>
  <si>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</si>
  <si>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</si>
  <si>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</si>
  <si>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</si>
  <si>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</si>
  <si>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</si>
  <si>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</si>
  <si>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</si>
  <si>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</si>
  <si>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</si>
  <si>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</si>
  <si>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</si>
  <si>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</si>
  <si>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</si>
  <si>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</si>
  <si>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</si>
  <si>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</si>
  <si>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</si>
  <si>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</si>
  <si>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</si>
  <si>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</si>
  <si>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</si>
  <si>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</si>
  <si>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</si>
  <si>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</si>
  <si>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</si>
  <si>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</si>
  <si>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</si>
  <si>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</si>
  <si>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</si>
  <si>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</si>
  <si>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</si>
  <si>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</si>
  <si>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</si>
  <si>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</si>
  <si>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</si>
  <si>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</si>
  <si>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</si>
  <si>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</si>
  <si>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</si>
  <si>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</si>
  <si>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</si>
  <si>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</si>
  <si>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</si>
  <si>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</si>
  <si>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</si>
  <si>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</si>
  <si>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</si>
  <si>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</si>
  <si>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</si>
  <si>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</si>
  <si>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</si>
  <si>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</si>
  <si>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</si>
  <si>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</si>
  <si>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</si>
  <si>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</si>
  <si>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</si>
  <si>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</si>
  <si>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</si>
  <si>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</si>
  <si>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</si>
  <si>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</si>
  <si>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</si>
  <si>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</si>
  <si>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</si>
  <si>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</si>
  <si>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</si>
  <si>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</si>
  <si>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</si>
  <si>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</si>
  <si>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</si>
  <si>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</si>
  <si>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</si>
  <si>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</si>
  <si>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</si>
  <si>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</si>
  <si>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</si>
  <si>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</si>
  <si>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</si>
  <si>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</si>
  <si>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</si>
  <si>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</si>
  <si>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</si>
  <si>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</si>
  <si>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</si>
  <si>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</si>
  <si>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</si>
  <si>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</si>
  <si>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</si>
  <si>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</si>
  <si>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</si>
  <si>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</si>
  <si>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</si>
  <si>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</si>
  <si>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</si>
  <si>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</si>
  <si>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</si>
  <si>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</si>
  <si>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</si>
  <si>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</si>
  <si>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</si>
  <si>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</si>
  <si>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</si>
  <si>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</si>
  <si>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</si>
  <si>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</si>
  <si>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</si>
  <si>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</si>
  <si>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</si>
  <si>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</si>
  <si>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</si>
  <si>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</si>
  <si>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</si>
  <si>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</si>
  <si>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</si>
  <si>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</si>
  <si>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</si>
  <si>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</si>
  <si>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</si>
  <si>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</si>
  <si>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</si>
  <si>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</si>
  <si>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</si>
  <si>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</si>
  <si>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</si>
  <si>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</si>
  <si>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</si>
  <si>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</si>
  <si>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</si>
  <si>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</si>
  <si>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</si>
  <si>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</si>
  <si>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</si>
  <si>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</si>
  <si>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</si>
  <si>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</si>
  <si>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</si>
  <si>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</si>
  <si>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</si>
  <si>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</si>
  <si>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</si>
  <si>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</si>
  <si>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</si>
  <si>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</si>
  <si>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</si>
  <si>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</si>
  <si>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</si>
  <si>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</si>
  <si>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</si>
  <si>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</si>
  <si>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</si>
  <si>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</si>
  <si>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</si>
  <si>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</si>
  <si>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</si>
  <si>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</si>
  <si>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</si>
  <si>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</si>
  <si>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</si>
  <si>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</si>
  <si>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</si>
  <si>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</si>
  <si>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</si>
  <si>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</si>
  <si>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</si>
  <si>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</si>
  <si>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</si>
  <si>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</si>
  <si>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</si>
  <si>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</si>
  <si>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</si>
  <si>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</si>
  <si>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</si>
  <si>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</si>
  <si>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</si>
  <si>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</si>
  <si>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</si>
  <si>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</si>
  <si>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</si>
  <si>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</si>
  <si>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</si>
  <si>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</si>
  <si>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</si>
  <si>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</si>
  <si>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</si>
  <si>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</si>
  <si>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</si>
  <si>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</si>
  <si>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</si>
  <si>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</si>
  <si>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</si>
  <si>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</si>
  <si>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</si>
  <si>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</si>
  <si>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</si>
  <si>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</si>
  <si>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</si>
  <si>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</si>
  <si>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</si>
  <si>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</si>
  <si>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</si>
  <si>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</si>
  <si>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</si>
  <si>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</si>
  <si>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</si>
  <si>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</si>
  <si>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</si>
  <si>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</si>
  <si>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</si>
  <si>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</si>
  <si>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</si>
  <si>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</si>
  <si>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</si>
  <si>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</si>
  <si>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</si>
  <si>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</si>
  <si>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</si>
  <si>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</si>
  <si>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</si>
  <si>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</si>
  <si>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</si>
  <si>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</si>
  <si>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</si>
  <si>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</si>
  <si>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</si>
  <si>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</si>
  <si>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</si>
  <si>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</si>
  <si>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</si>
  <si>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</si>
  <si>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</si>
  <si>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</si>
  <si>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</si>
  <si>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</si>
  <si>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</si>
  <si>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</si>
  <si>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</si>
  <si>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</si>
  <si>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</si>
  <si>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</si>
  <si>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</si>
  <si>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</si>
  <si>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</si>
  <si>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</si>
  <si>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</si>
  <si>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</si>
  <si>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</si>
  <si>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</si>
  <si>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</si>
  <si>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</si>
  <si>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</si>
  <si>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</si>
  <si>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</si>
  <si>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</si>
  <si>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</si>
  <si>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</si>
  <si>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</si>
  <si>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</si>
  <si>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</si>
  <si>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</si>
  <si>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</si>
  <si>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</si>
  <si>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</si>
  <si>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</si>
  <si>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</si>
  <si>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</si>
  <si>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</si>
  <si>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</si>
  <si>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</si>
  <si>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</si>
  <si>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</si>
  <si>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</si>
  <si>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</si>
  <si>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</si>
  <si>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</si>
  <si>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</si>
  <si>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</si>
  <si>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</si>
  <si>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</si>
  <si>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</si>
  <si>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</si>
  <si>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</si>
  <si>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</si>
  <si>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</si>
  <si>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</si>
  <si>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</si>
  <si>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</si>
  <si>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</si>
  <si>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</si>
  <si>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</si>
  <si>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</si>
  <si>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</si>
  <si>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</si>
  <si>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</si>
  <si>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</si>
  <si>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</si>
  <si>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</si>
  <si>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</si>
  <si>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</si>
  <si>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</si>
  <si>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</si>
  <si>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</si>
  <si>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</si>
  <si>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</si>
  <si>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</si>
  <si>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</si>
  <si>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</si>
  <si>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</si>
  <si>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</si>
  <si>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</si>
  <si>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</si>
  <si>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</si>
  <si>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</si>
  <si>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</si>
  <si>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</si>
  <si>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</si>
  <si>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</si>
  <si>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</si>
  <si>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</si>
  <si>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</si>
  <si>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</si>
  <si>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</si>
  <si>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</si>
  <si>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</si>
  <si>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</si>
  <si>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</si>
  <si>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</si>
  <si>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</si>
  <si>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</si>
  <si>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</si>
  <si>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</si>
  <si>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</si>
  <si>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</si>
  <si>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</si>
  <si>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</si>
  <si>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</si>
  <si>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</si>
  <si>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</si>
  <si>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</si>
  <si>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</si>
  <si>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</si>
  <si>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</si>
  <si>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</si>
  <si>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</si>
  <si>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</si>
  <si>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</si>
  <si>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</si>
  <si>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</si>
  <si>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</si>
  <si>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</si>
  <si>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</si>
  <si>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</si>
  <si>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</si>
  <si>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</si>
  <si>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</si>
  <si>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</si>
  <si>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</si>
  <si>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</si>
  <si>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</si>
  <si>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</si>
  <si>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</si>
  <si>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</si>
  <si>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</si>
  <si>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</si>
  <si>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</si>
  <si>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</si>
  <si>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</si>
  <si>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</si>
  <si>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</si>
  <si>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</si>
  <si>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</si>
  <si>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</si>
  <si>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</si>
  <si>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</si>
  <si>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</si>
  <si>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</si>
  <si>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</si>
  <si>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</si>
  <si>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</si>
  <si>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</si>
  <si>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</si>
  <si>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</si>
  <si>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</si>
  <si>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</si>
  <si>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</si>
  <si>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</si>
  <si>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</si>
  <si>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</si>
  <si>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</si>
  <si>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</si>
  <si>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</si>
  <si>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</si>
  <si>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</si>
  <si>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</si>
  <si>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</si>
  <si>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</si>
  <si>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</si>
  <si>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</si>
  <si>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</si>
  <si>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</si>
  <si>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</si>
  <si>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</si>
  <si>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</si>
  <si>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</si>
  <si>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</si>
  <si>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</si>
  <si>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</si>
  <si>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</si>
  <si>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</si>
  <si>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</si>
  <si>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</si>
  <si>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</si>
  <si>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</si>
  <si>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</si>
  <si>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</si>
  <si>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</si>
  <si>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</si>
  <si>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</si>
  <si>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</si>
  <si>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</si>
  <si>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</si>
  <si>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</si>
  <si>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</si>
  <si>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</si>
  <si>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</si>
  <si>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</si>
  <si>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</si>
  <si>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</si>
  <si>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</si>
  <si>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</si>
  <si>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</si>
  <si>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</si>
  <si>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</si>
  <si>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</si>
  <si>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</si>
  <si>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</si>
  <si>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</si>
  <si>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</si>
  <si>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</si>
  <si>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</si>
  <si>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</si>
  <si>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</si>
  <si>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</si>
  <si>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</si>
  <si>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</si>
  <si>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</si>
  <si>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</si>
  <si>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</si>
  <si>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</si>
  <si>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</si>
  <si>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</si>
  <si>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</si>
  <si>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</si>
  <si>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</si>
  <si>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</si>
  <si>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</si>
  <si>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</si>
  <si>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</si>
  <si>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</si>
  <si>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</si>
  <si>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</si>
  <si>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</si>
  <si>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</si>
  <si>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</si>
  <si>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</si>
  <si>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</si>
  <si>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</si>
  <si>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</si>
  <si>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</si>
  <si>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</si>
  <si>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</si>
  <si>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</si>
  <si>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</si>
  <si>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</si>
  <si>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</si>
  <si>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</si>
  <si>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</si>
  <si>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</si>
  <si>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</si>
  <si>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</si>
  <si>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</si>
  <si>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</si>
  <si>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</si>
  <si>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</si>
  <si>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</si>
  <si>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</si>
  <si>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</si>
  <si>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</si>
  <si>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</si>
  <si>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</si>
  <si>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</si>
  <si>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</si>
  <si>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</si>
  <si>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</si>
  <si>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</si>
  <si>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</si>
  <si>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</si>
  <si>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</si>
  <si>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</si>
  <si>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</si>
  <si>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</si>
  <si>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</si>
  <si>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</si>
  <si>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</si>
  <si>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</si>
  <si>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</si>
  <si>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</si>
  <si>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</si>
  <si>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</si>
  <si>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</si>
  <si>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</si>
  <si>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</si>
  <si>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</si>
  <si>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</si>
  <si>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</si>
  <si>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</si>
  <si>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</si>
  <si>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</si>
  <si>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</si>
  <si>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</si>
  <si>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</si>
  <si>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</si>
  <si>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</si>
  <si>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</si>
  <si>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</si>
  <si>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</si>
  <si>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</si>
  <si>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</si>
  <si>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</si>
  <si>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</si>
  <si>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</si>
  <si>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</si>
  <si>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</si>
  <si>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</si>
  <si>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</si>
  <si>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</si>
  <si>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</si>
  <si>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</si>
  <si>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</si>
  <si>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</si>
  <si>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</si>
  <si>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</si>
  <si>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</si>
  <si>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</si>
  <si>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</si>
  <si>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</si>
  <si>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</si>
  <si>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</si>
  <si>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</si>
  <si>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</si>
  <si>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</si>
  <si>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</si>
  <si>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</si>
  <si>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</si>
  <si>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</si>
  <si>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</si>
  <si>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</si>
  <si>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</si>
  <si>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</si>
  <si>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</si>
  <si>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</si>
  <si>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</si>
  <si>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</si>
  <si>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</si>
  <si>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</si>
  <si>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</si>
  <si>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</si>
  <si>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</si>
  <si>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</si>
  <si>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</si>
  <si>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</si>
  <si>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</si>
  <si>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</si>
  <si>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</si>
  <si>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</si>
  <si>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</si>
  <si>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</si>
  <si>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</si>
  <si>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</si>
  <si>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</si>
  <si>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</si>
  <si>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</si>
  <si>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</si>
  <si>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</si>
  <si>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</si>
  <si>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</si>
  <si>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</si>
  <si>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</si>
  <si>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</si>
  <si>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</si>
  <si>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</si>
  <si>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</si>
  <si>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</si>
  <si>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</si>
  <si>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</si>
  <si>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</si>
  <si>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</si>
  <si>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</si>
  <si>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</si>
  <si>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</si>
  <si>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</si>
  <si>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</si>
  <si>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</si>
  <si>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</si>
  <si>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</si>
  <si>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</si>
  <si>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</si>
  <si>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</si>
  <si>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</si>
  <si>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</si>
  <si>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</si>
  <si>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</si>
  <si>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</si>
  <si>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</si>
  <si>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</si>
  <si>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</si>
  <si>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</si>
  <si>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</si>
  <si>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</si>
  <si>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</si>
  <si>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</si>
  <si>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</si>
  <si>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</si>
  <si>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</si>
  <si>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</si>
  <si>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</si>
  <si>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</si>
  <si>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</si>
  <si>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</si>
  <si>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</si>
  <si>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</si>
  <si>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</si>
  <si>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</si>
  <si>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</si>
  <si>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</si>
  <si>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</si>
  <si>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</si>
  <si>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</si>
  <si>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</si>
  <si>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</si>
  <si>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</si>
  <si>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</si>
  <si>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</si>
  <si>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</si>
  <si>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</si>
  <si>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</si>
  <si>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</si>
  <si>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</si>
  <si>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</si>
  <si>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</si>
  <si>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</si>
  <si>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</si>
  <si>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</si>
  <si>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</si>
  <si>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</si>
  <si>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</si>
  <si>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</si>
  <si>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</si>
  <si>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</si>
  <si>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</si>
  <si>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</si>
  <si>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</si>
  <si>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</si>
  <si>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</si>
  <si>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</si>
  <si>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</si>
  <si>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</si>
  <si>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</si>
  <si>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</si>
  <si>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</si>
  <si>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</si>
  <si>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</si>
  <si>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</si>
  <si>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</si>
  <si>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</si>
  <si>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</si>
  <si>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</si>
  <si>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</si>
  <si>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</si>
  <si>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</si>
  <si>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</si>
  <si>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</si>
  <si>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</si>
  <si>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</si>
  <si>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</si>
  <si>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</si>
  <si>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</si>
  <si>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</si>
  <si>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</si>
  <si>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</si>
  <si>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</si>
  <si>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</si>
  <si>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</si>
  <si>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</si>
  <si>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</si>
  <si>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</si>
  <si>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</si>
  <si>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</si>
  <si>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</si>
  <si>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</si>
  <si>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</si>
  <si>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</si>
  <si>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</si>
  <si>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</si>
  <si>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</si>
  <si>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</si>
  <si>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</si>
  <si>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</si>
  <si>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</si>
  <si>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</si>
  <si>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</si>
  <si>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</si>
  <si>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</si>
  <si>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</si>
  <si>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</si>
  <si>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</si>
  <si>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</si>
  <si>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</si>
  <si>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</si>
  <si>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</si>
  <si>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</si>
  <si>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</si>
  <si>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</si>
  <si>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</si>
  <si>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</si>
  <si>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</si>
  <si>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</si>
  <si>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</si>
  <si>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</si>
  <si>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</si>
  <si>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</si>
  <si>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</si>
  <si>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</si>
  <si>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</si>
  <si>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</si>
  <si>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</si>
  <si>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</si>
  <si>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</si>
  <si>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</si>
  <si>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</si>
  <si>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</si>
  <si>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</si>
  <si>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</si>
  <si>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</si>
  <si>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</si>
  <si>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</si>
  <si>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</si>
  <si>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</si>
  <si>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</si>
  <si>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</si>
  <si>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</si>
  <si>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</si>
  <si>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</si>
  <si>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</si>
  <si>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</si>
  <si>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</si>
  <si>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</si>
  <si>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</si>
  <si>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</si>
  <si>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</si>
  <si>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</si>
  <si>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</si>
  <si>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</si>
  <si>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</si>
  <si>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</si>
  <si>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</si>
  <si>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</si>
  <si>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</si>
  <si>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</si>
  <si>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</si>
  <si>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</si>
  <si>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</si>
  <si>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</si>
  <si>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</si>
  <si>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</si>
  <si>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</si>
  <si>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</si>
  <si>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</si>
  <si>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</si>
  <si>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</si>
  <si>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</si>
  <si>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</si>
  <si>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</si>
  <si>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</si>
  <si>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</si>
  <si>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</si>
  <si>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</si>
  <si>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</si>
  <si>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</si>
  <si>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</si>
  <si>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</si>
  <si>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</si>
  <si>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</si>
  <si>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</si>
  <si>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</si>
  <si>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</si>
  <si>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</si>
  <si>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</si>
  <si>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</si>
  <si>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</si>
  <si>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</si>
  <si>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</si>
  <si>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</si>
  <si>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</si>
  <si>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</si>
  <si>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</si>
  <si>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</si>
  <si>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</si>
  <si>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</si>
  <si>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</si>
  <si>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</si>
  <si>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</si>
  <si>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</si>
  <si>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</si>
  <si>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</si>
  <si>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</si>
  <si>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</si>
  <si>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</si>
  <si>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</si>
  <si>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</si>
  <si>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</si>
  <si>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</si>
  <si>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</si>
  <si>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</si>
  <si>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</si>
  <si>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</si>
  <si>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</si>
  <si>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</si>
  <si>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</si>
  <si>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</si>
  <si>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</si>
  <si>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</si>
  <si>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</si>
  <si>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</si>
  <si>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</si>
  <si>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</si>
  <si>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</si>
  <si>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</si>
  <si>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</si>
  <si>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</si>
  <si>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</si>
  <si>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</si>
  <si>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</si>
  <si>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</si>
  <si>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</si>
  <si>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</si>
  <si>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</si>
  <si>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</si>
  <si>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</si>
  <si>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</si>
  <si>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</si>
  <si>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</si>
  <si>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</si>
  <si>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</si>
  <si>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</si>
  <si>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</si>
  <si>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</si>
  <si>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</si>
  <si>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</si>
  <si>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</si>
  <si>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</si>
  <si>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</si>
  <si>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</si>
  <si>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</si>
  <si>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</si>
  <si>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</si>
  <si>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</si>
  <si>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</si>
  <si>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</si>
  <si>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</si>
  <si>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</si>
  <si>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</si>
  <si>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</si>
  <si>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</si>
  <si>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</si>
  <si>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</si>
  <si>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</si>
  <si>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</si>
  <si>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</si>
  <si>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</si>
  <si>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</si>
  <si>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</si>
  <si>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</si>
  <si>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</si>
  <si>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</si>
  <si>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</si>
  <si>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</si>
  <si>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</si>
  <si>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</si>
  <si>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</si>
  <si>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</si>
  <si>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</si>
  <si>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</si>
  <si>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</si>
  <si>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</si>
  <si>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</si>
  <si>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</si>
  <si>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</si>
  <si>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</si>
  <si>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</si>
  <si>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</si>
  <si>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</si>
  <si>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</si>
  <si>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</si>
  <si>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</si>
  <si>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</si>
  <si>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</si>
  <si>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</si>
  <si>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</si>
  <si>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</si>
  <si>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</si>
  <si>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</si>
  <si>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</si>
  <si>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</si>
  <si>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</si>
  <si>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</si>
  <si>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</si>
  <si>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</si>
  <si>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</si>
  <si>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</si>
  <si>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</si>
  <si>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</si>
  <si>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</si>
  <si>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</si>
  <si>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</si>
  <si>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</si>
  <si>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</si>
  <si>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</si>
  <si>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</si>
  <si>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</si>
  <si>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</si>
  <si>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</si>
  <si>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</si>
  <si>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</si>
  <si>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</si>
  <si>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</si>
  <si>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</si>
  <si>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</si>
  <si>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</si>
  <si>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</si>
  <si>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</si>
  <si>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</si>
  <si>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</si>
  <si>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</si>
  <si>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</si>
  <si>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</si>
  <si>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</si>
  <si>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</si>
  <si>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</si>
  <si>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</si>
  <si>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</si>
  <si>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</si>
  <si>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</si>
  <si>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</si>
  <si>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</si>
  <si>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</si>
  <si>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</si>
  <si>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</si>
  <si>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</si>
  <si>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</si>
  <si>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</si>
  <si>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</si>
  <si>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</si>
  <si>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</si>
  <si>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</si>
  <si>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</si>
  <si>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</si>
  <si>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</si>
  <si>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</si>
  <si>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</si>
  <si>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</si>
  <si>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</si>
  <si>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</si>
  <si>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</si>
  <si>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</si>
  <si>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</si>
  <si>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</si>
  <si>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</si>
  <si>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</si>
  <si>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</si>
  <si>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</si>
  <si>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</si>
  <si>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</si>
  <si>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</si>
  <si>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</si>
  <si>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</si>
  <si>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</si>
  <si>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</si>
  <si>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</si>
  <si>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</si>
  <si>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</si>
  <si>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</si>
  <si>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</si>
  <si>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</si>
  <si>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</si>
  <si>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</si>
  <si>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</si>
  <si>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</si>
  <si>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</si>
  <si>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</si>
  <si>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</si>
  <si>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</si>
  <si>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</si>
  <si>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</si>
  <si>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</si>
  <si>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</si>
  <si>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</si>
  <si>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</si>
  <si>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</si>
  <si>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</si>
  <si>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</si>
  <si>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</si>
  <si>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</si>
  <si>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</si>
  <si>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</si>
  <si>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</si>
  <si>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</si>
  <si>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</si>
  <si>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</si>
  <si>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</si>
  <si>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</si>
  <si>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</si>
  <si>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</si>
  <si>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</si>
  <si>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</si>
  <si>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</si>
  <si>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</si>
  <si>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</si>
  <si>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</si>
  <si>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</si>
  <si>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</si>
  <si>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</si>
  <si>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</si>
  <si>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</si>
  <si>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</si>
  <si>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</si>
  <si>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</si>
  <si>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</si>
  <si>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</si>
  <si>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</si>
  <si>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</si>
  <si>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</si>
  <si>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</si>
  <si>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</si>
  <si>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</si>
  <si>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</si>
  <si>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</si>
  <si>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</si>
  <si>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</si>
  <si>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</si>
  <si>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</si>
  <si>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</si>
  <si>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</si>
  <si>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</si>
  <si>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</si>
  <si>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</si>
  <si>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</si>
  <si>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</si>
  <si>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</si>
  <si>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</si>
  <si>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</si>
  <si>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</si>
  <si>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</si>
  <si>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</si>
  <si>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</si>
  <si>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</si>
  <si>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</si>
  <si>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</si>
  <si>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</si>
  <si>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</si>
  <si>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</si>
  <si>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</si>
  <si>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</si>
  <si>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</si>
  <si>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</si>
  <si>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</si>
  <si>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</si>
  <si>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</si>
  <si>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</si>
  <si>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</si>
  <si>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</si>
  <si>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</si>
  <si>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</si>
  <si>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</si>
  <si>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</si>
  <si>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</si>
  <si>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</si>
  <si>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</si>
  <si>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</si>
  <si>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</si>
  <si>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</si>
  <si>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</si>
  <si>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</si>
  <si>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</si>
  <si>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</si>
  <si>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</si>
  <si>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</si>
  <si>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</si>
  <si>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</si>
  <si>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</si>
  <si>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</si>
  <si>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</si>
  <si>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</si>
  <si>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</si>
  <si>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</si>
  <si>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</si>
  <si>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</si>
  <si>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</si>
  <si>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</si>
  <si>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</si>
  <si>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</si>
  <si>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</si>
  <si>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</si>
  <si>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</si>
  <si>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</si>
  <si>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</si>
  <si>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</si>
  <si>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</si>
  <si>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</si>
  <si>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</si>
  <si>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</si>
  <si>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</si>
  <si>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</si>
  <si>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</si>
  <si>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</si>
  <si>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</si>
  <si>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</si>
  <si>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</si>
  <si>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</si>
  <si>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</si>
  <si>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</si>
  <si>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</si>
  <si>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</si>
  <si>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</si>
  <si>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</si>
  <si>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</si>
  <si>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</si>
  <si>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</si>
  <si>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</si>
  <si>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</si>
  <si>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</si>
  <si>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</si>
  <si>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</si>
  <si>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</si>
  <si>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</si>
  <si>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</si>
  <si>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</si>
  <si>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</si>
  <si>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</si>
  <si>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</si>
  <si>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</si>
  <si>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</si>
  <si>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</si>
  <si>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</si>
  <si>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</si>
  <si>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</si>
  <si>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</si>
  <si>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</si>
  <si>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</si>
  <si>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</si>
  <si>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</si>
  <si>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</si>
  <si>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</si>
  <si>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</si>
  <si>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</si>
  <si>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</si>
  <si>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</si>
  <si>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</si>
  <si>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</si>
  <si>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</si>
  <si>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</si>
  <si>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</si>
  <si>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</si>
  <si>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</si>
  <si>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</si>
  <si>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</si>
  <si>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</si>
  <si>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</si>
  <si>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</si>
  <si>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</si>
  <si>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</si>
  <si>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</si>
  <si>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</si>
  <si>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</si>
  <si>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</si>
  <si>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</si>
  <si>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</si>
  <si>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</si>
  <si>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</si>
  <si>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</si>
  <si>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</si>
  <si>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</si>
  <si>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</si>
  <si>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</si>
  <si>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</si>
  <si>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</si>
  <si>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</si>
  <si>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</si>
  <si>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</si>
  <si>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</si>
  <si>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</si>
  <si>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</si>
  <si>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</si>
  <si>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</si>
  <si>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</si>
  <si>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</si>
  <si>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</si>
  <si>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</si>
  <si>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</si>
  <si>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</si>
  <si>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</si>
  <si>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</si>
  <si>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</si>
  <si>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</si>
  <si>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</si>
  <si>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</si>
  <si>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</si>
  <si>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</si>
  <si>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</si>
  <si>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</si>
  <si>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</si>
  <si>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</si>
  <si>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</si>
  <si>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</si>
  <si>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</si>
  <si>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</si>
  <si>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</si>
  <si>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</si>
  <si>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</si>
  <si>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</si>
  <si>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</si>
  <si>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</si>
  <si>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</si>
  <si>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</si>
  <si>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</si>
  <si>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</si>
  <si>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</si>
  <si>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</si>
  <si>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</si>
  <si>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</si>
  <si>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</si>
  <si>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</si>
  <si>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</si>
  <si>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</si>
  <si>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</si>
  <si>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</si>
  <si>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</si>
  <si>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</si>
  <si>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</si>
  <si>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</si>
  <si>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</si>
  <si>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</si>
  <si>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</si>
  <si>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</si>
  <si>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</si>
  <si>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</si>
  <si>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</si>
  <si>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</si>
  <si>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</si>
  <si>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</si>
  <si>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</si>
  <si>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</si>
  <si>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</si>
  <si>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</si>
  <si>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</si>
  <si>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</si>
  <si>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</si>
  <si>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</si>
  <si>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</si>
  <si>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</si>
  <si>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</si>
  <si>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</si>
  <si>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</si>
  <si>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</si>
  <si>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</si>
  <si>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</si>
  <si>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</si>
  <si>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</si>
  <si>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</si>
  <si>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</si>
  <si>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</si>
  <si>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</si>
  <si>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</si>
  <si>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</si>
  <si>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</si>
  <si>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</si>
  <si>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</si>
  <si>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</si>
  <si>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</si>
  <si>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</si>
  <si>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</si>
  <si>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</si>
  <si>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</si>
  <si>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</si>
  <si>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</si>
  <si>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</si>
  <si>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</si>
  <si>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</si>
  <si>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</si>
  <si>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</si>
  <si>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</si>
  <si>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</si>
  <si>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</si>
  <si>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</si>
  <si>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</si>
  <si>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</si>
  <si>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</si>
  <si>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</si>
  <si>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</si>
  <si>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</si>
  <si>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</si>
  <si>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</si>
  <si>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</si>
  <si>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</si>
  <si>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</si>
  <si>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</si>
  <si>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</si>
  <si>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</si>
  <si>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</si>
  <si>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</si>
  <si>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</si>
  <si>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</si>
  <si>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</si>
  <si>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</si>
  <si>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</si>
  <si>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</si>
  <si>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</si>
  <si>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</si>
  <si>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</si>
  <si>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</si>
  <si>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</si>
  <si>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</si>
  <si>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</si>
  <si>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</si>
  <si>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</si>
  <si>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</si>
  <si>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</si>
  <si>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</si>
  <si>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</si>
  <si>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</si>
  <si>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</si>
  <si>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</si>
  <si>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</si>
  <si>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</si>
  <si>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</si>
  <si>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</si>
  <si>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</si>
  <si>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</si>
  <si>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</si>
  <si>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</si>
  <si>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</si>
  <si>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</si>
  <si>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</si>
  <si>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</si>
  <si>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</si>
  <si>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</si>
  <si>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</si>
  <si>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</si>
  <si>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</si>
  <si>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</si>
  <si>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</si>
  <si>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</si>
  <si>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</si>
  <si>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</si>
  <si>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</si>
  <si>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</si>
  <si>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</si>
  <si>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</si>
  <si>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</si>
  <si>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</si>
  <si>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</si>
  <si>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</si>
  <si>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</si>
  <si>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</si>
  <si>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</si>
  <si>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</si>
  <si>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</si>
  <si>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</si>
  <si>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</si>
  <si>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</si>
  <si>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</si>
  <si>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</si>
  <si>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</si>
  <si>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</si>
  <si>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</si>
  <si>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</si>
  <si>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</si>
  <si>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</si>
  <si>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</si>
  <si>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</si>
  <si>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</si>
  <si>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</si>
  <si>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</si>
  <si>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</si>
  <si>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</si>
  <si>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</si>
  <si>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</si>
  <si>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</si>
  <si>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</si>
  <si>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</si>
  <si>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</si>
  <si>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</si>
  <si>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</si>
  <si>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</si>
  <si>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</si>
  <si>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</si>
  <si>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</si>
  <si>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</si>
  <si>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</si>
  <si>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</si>
  <si>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</si>
  <si>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</si>
  <si>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</si>
  <si>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</si>
  <si>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</si>
  <si>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</si>
  <si>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</si>
  <si>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</si>
  <si>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</si>
  <si>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</si>
  <si>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</si>
  <si>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</si>
  <si>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</si>
  <si>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</si>
  <si>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</si>
  <si>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</si>
  <si>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</si>
  <si>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</si>
  <si>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</si>
  <si>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</si>
  <si>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</si>
  <si>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</si>
  <si>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</si>
  <si>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</si>
  <si>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</si>
  <si>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</si>
  <si>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</si>
  <si>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</si>
  <si>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</si>
  <si>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</si>
  <si>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</si>
  <si>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</si>
  <si>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</si>
  <si>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</si>
  <si>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</si>
  <si>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</si>
  <si>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</si>
  <si>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</si>
  <si>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</si>
  <si>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</si>
  <si>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</si>
  <si>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</si>
  <si>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</si>
  <si>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</si>
  <si>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</si>
  <si>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</si>
  <si>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</si>
  <si>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</si>
  <si>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</si>
  <si>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</si>
  <si>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</si>
  <si>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</si>
  <si>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</si>
  <si>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</si>
  <si>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</si>
  <si>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</si>
  <si>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</si>
  <si>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</si>
  <si>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</si>
  <si>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</si>
  <si>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</si>
  <si>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</si>
  <si>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</si>
  <si>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</si>
  <si>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</si>
  <si>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</si>
  <si>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</si>
  <si>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</si>
  <si>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</si>
  <si>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</si>
  <si>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</si>
  <si>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</si>
  <si>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</si>
  <si>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</si>
  <si>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</si>
  <si>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</si>
  <si>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</si>
  <si>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</si>
  <si>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</si>
  <si>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</si>
  <si>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</si>
  <si>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</si>
  <si>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</si>
  <si>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</si>
  <si>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</si>
  <si>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</si>
  <si>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</si>
  <si>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</si>
  <si>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</si>
  <si>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</si>
  <si>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</si>
  <si>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</si>
  <si>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</si>
  <si>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</si>
  <si>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</si>
  <si>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</si>
  <si>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</si>
  <si>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</si>
  <si>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</si>
  <si>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</si>
  <si>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</si>
  <si>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</si>
  <si>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</si>
  <si>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</si>
  <si>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</si>
  <si>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</si>
  <si>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</si>
  <si>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</si>
  <si>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</si>
  <si>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</si>
  <si>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</si>
  <si>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</si>
  <si>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</si>
  <si>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</si>
  <si>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</si>
  <si>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</si>
  <si>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</si>
  <si>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</si>
  <si>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</si>
  <si>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</si>
  <si>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</si>
  <si>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</si>
  <si>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</si>
  <si>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</si>
  <si>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</si>
  <si>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</si>
  <si>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</si>
  <si>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</si>
  <si>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</si>
  <si>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</si>
  <si>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</si>
  <si>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</si>
  <si>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</si>
  <si>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</si>
  <si>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</si>
  <si>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</si>
  <si>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</si>
  <si>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</si>
  <si>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</si>
  <si>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</si>
  <si>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</si>
  <si>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</si>
  <si>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</si>
  <si>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</si>
  <si>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</si>
  <si>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</si>
  <si>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</si>
  <si>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</si>
  <si>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</si>
  <si>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</si>
  <si>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</si>
  <si>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</si>
  <si>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</si>
  <si>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</si>
  <si>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</si>
  <si>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</si>
  <si>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</si>
  <si>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</si>
  <si>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</si>
  <si>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</si>
  <si>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</si>
  <si>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</si>
  <si>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</si>
  <si>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</si>
  <si>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</si>
  <si>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</si>
  <si>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</si>
  <si>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</si>
  <si>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</si>
  <si>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</si>
  <si>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</si>
  <si>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</si>
  <si>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</si>
  <si>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</si>
  <si>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</si>
  <si>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</si>
  <si>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</si>
  <si>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</si>
  <si>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</si>
  <si>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</si>
  <si>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</si>
  <si>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</si>
  <si>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</si>
  <si>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</si>
  <si>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</si>
  <si>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</si>
  <si>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</si>
  <si>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</si>
  <si>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</si>
  <si>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</si>
  <si>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</si>
  <si>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</si>
  <si>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</si>
  <si>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</si>
  <si>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</si>
  <si>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</si>
  <si>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</si>
  <si>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</si>
  <si>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</si>
  <si>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</si>
  <si>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</si>
  <si>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</si>
  <si>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</si>
  <si>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</si>
  <si>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</si>
  <si>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</si>
  <si>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</si>
  <si>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</si>
  <si>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</si>
  <si>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</si>
  <si>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</si>
  <si>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</si>
  <si>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</si>
  <si>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</si>
  <si>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</si>
  <si>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</si>
  <si>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</si>
  <si>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</si>
  <si>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</si>
  <si>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</si>
  <si>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</si>
  <si>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</si>
  <si>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</si>
  <si>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</si>
  <si>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</si>
  <si>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</si>
  <si>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</si>
  <si>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</si>
  <si>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</si>
  <si>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</si>
  <si>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</si>
  <si>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</si>
  <si>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</si>
  <si>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</si>
  <si>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</si>
  <si>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</si>
  <si>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</si>
  <si>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</si>
  <si>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</si>
  <si>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</si>
  <si>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</si>
  <si>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</si>
  <si>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</si>
  <si>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</si>
  <si>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</si>
  <si>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</si>
  <si>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</si>
  <si>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</si>
  <si>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</si>
  <si>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</si>
  <si>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</si>
  <si>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</si>
  <si>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</si>
  <si>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</si>
  <si>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</si>
  <si>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</si>
  <si>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</si>
  <si>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</si>
  <si>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</si>
  <si>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</si>
  <si>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</si>
  <si>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</si>
  <si>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</si>
  <si>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</si>
  <si>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</si>
  <si>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</si>
  <si>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</si>
  <si>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</si>
  <si>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</si>
  <si>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</si>
  <si>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</si>
  <si>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</si>
  <si>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</si>
  <si>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</si>
  <si>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</si>
  <si>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</si>
  <si>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</si>
  <si>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</si>
  <si>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</si>
  <si>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</si>
  <si>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</si>
  <si>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</si>
  <si>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</si>
  <si>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</si>
  <si>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</si>
  <si>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</si>
  <si>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</si>
  <si>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</si>
  <si>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</si>
  <si>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</si>
  <si>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</si>
  <si>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</si>
  <si>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</si>
  <si>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</si>
  <si>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</si>
  <si>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</si>
  <si>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</si>
  <si>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</si>
  <si>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</si>
  <si>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</si>
  <si>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</si>
  <si>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</si>
  <si>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</si>
  <si>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</si>
  <si>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</si>
  <si>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</si>
  <si>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</si>
  <si>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</si>
  <si>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</si>
  <si>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</si>
  <si>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</si>
  <si>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</si>
  <si>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</si>
  <si>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</si>
  <si>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</si>
  <si>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</si>
  <si>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</si>
  <si>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</si>
  <si>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</si>
  <si>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</si>
  <si>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</si>
  <si>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</si>
  <si>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</si>
  <si>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</si>
  <si>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</si>
  <si>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</si>
  <si>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</si>
  <si>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</si>
  <si>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</si>
  <si>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</si>
  <si>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</si>
  <si>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</si>
  <si>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</si>
  <si>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</si>
  <si>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</si>
  <si>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</si>
  <si>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</si>
  <si>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</si>
  <si>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</si>
  <si>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</si>
  <si>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</si>
  <si>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</si>
  <si>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</si>
  <si>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</si>
  <si>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</si>
  <si>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</si>
  <si>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</si>
  <si>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</si>
  <si>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</si>
  <si>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</si>
  <si>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</si>
  <si>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</si>
  <si>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</si>
  <si>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</si>
  <si>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</si>
  <si>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</si>
  <si>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</si>
  <si>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</si>
  <si>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</si>
  <si>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</si>
  <si>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</si>
  <si>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</si>
  <si>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</si>
  <si>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</si>
  <si>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</si>
  <si>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</si>
  <si>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</si>
  <si>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</si>
  <si>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</si>
  <si>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</si>
  <si>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</si>
  <si>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</si>
  <si>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</si>
  <si>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</si>
  <si>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</si>
  <si>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</si>
  <si>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</si>
  <si>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</si>
  <si>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</si>
  <si>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</si>
  <si>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</si>
  <si>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</si>
  <si>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</si>
  <si>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</si>
  <si>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</si>
  <si>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</si>
  <si>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</si>
  <si>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</si>
  <si>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</si>
  <si>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</si>
  <si>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</si>
  <si>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</si>
  <si>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</si>
  <si>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</si>
  <si>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</si>
  <si>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</si>
  <si>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</si>
  <si>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</si>
  <si>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</si>
  <si>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</si>
  <si>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</si>
  <si>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</si>
  <si>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</si>
  <si>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</si>
  <si>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</si>
  <si>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</si>
  <si>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</si>
  <si>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</si>
  <si>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</si>
  <si>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</si>
  <si>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</si>
  <si>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</si>
  <si>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</si>
  <si>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</si>
  <si>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</si>
  <si>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</si>
  <si>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</si>
  <si>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</si>
  <si>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</si>
  <si>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</si>
  <si>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</si>
  <si>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</si>
  <si>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</si>
  <si>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</si>
  <si>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</si>
  <si>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</si>
  <si>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</si>
  <si>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</si>
  <si>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</si>
  <si>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</si>
  <si>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</si>
  <si>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</si>
  <si>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</si>
  <si>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</si>
  <si>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</si>
  <si>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</si>
  <si>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</si>
  <si>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</si>
  <si>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</si>
  <si>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</si>
  <si>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</si>
  <si>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</si>
  <si>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</si>
  <si>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</si>
  <si>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</si>
  <si>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</si>
  <si>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</si>
  <si>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</si>
  <si>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</si>
  <si>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</si>
  <si>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</si>
  <si>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</si>
  <si>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</si>
  <si>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</si>
  <si>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</si>
  <si>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</si>
  <si>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</si>
  <si>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</si>
  <si>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</si>
  <si>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</si>
  <si>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</si>
  <si>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</si>
  <si>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</si>
  <si>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</si>
  <si>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</si>
  <si>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</si>
  <si>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</si>
  <si>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</si>
  <si>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</si>
  <si>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</si>
  <si>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</si>
  <si>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</si>
  <si>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</si>
  <si>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</si>
  <si>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</si>
  <si>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</si>
  <si>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</si>
  <si>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</si>
  <si>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</si>
  <si>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</si>
  <si>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</si>
  <si>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</si>
  <si>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</si>
  <si>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</si>
  <si>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</si>
  <si>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</si>
  <si>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</si>
  <si>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</si>
  <si>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</si>
  <si>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</si>
  <si>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</si>
  <si>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</si>
  <si>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</si>
  <si>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</si>
  <si>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</si>
  <si>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</si>
  <si>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</si>
  <si>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</si>
  <si>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</si>
  <si>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</si>
  <si>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</si>
  <si>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</si>
  <si>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</si>
  <si>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</si>
  <si>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</si>
  <si>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</si>
  <si>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</si>
  <si>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</si>
  <si>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</si>
  <si>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</si>
  <si>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</si>
  <si>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</si>
  <si>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</si>
  <si>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</si>
  <si>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</si>
  <si>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</si>
  <si>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</si>
  <si>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</si>
  <si>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</si>
  <si>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</si>
  <si>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</si>
  <si>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</si>
  <si>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</si>
  <si>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</si>
  <si>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</si>
  <si>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</si>
  <si>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</si>
  <si>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</si>
  <si>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</si>
  <si>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</si>
  <si>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</si>
  <si>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</si>
  <si>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</si>
  <si>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</si>
  <si>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</si>
  <si>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</si>
  <si>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</si>
  <si>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</si>
  <si>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</si>
  <si>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</si>
  <si>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</si>
  <si>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</si>
  <si>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</si>
  <si>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</si>
  <si>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</si>
  <si>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</si>
  <si>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</si>
  <si>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</si>
  <si>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</si>
  <si>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</si>
  <si>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</si>
  <si>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</si>
  <si>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</si>
  <si>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</si>
  <si>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</si>
  <si>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</si>
  <si>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</si>
  <si>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</si>
  <si>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</si>
  <si>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</si>
  <si>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</si>
  <si>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</si>
  <si>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</si>
  <si>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</si>
  <si>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</si>
  <si>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</si>
  <si>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</si>
  <si>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</si>
  <si>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</si>
  <si>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</si>
  <si>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</si>
  <si>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</si>
  <si>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</si>
  <si>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</si>
  <si>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</si>
  <si>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</si>
  <si>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</si>
  <si>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</si>
  <si>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</si>
  <si>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</si>
  <si>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</si>
  <si>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</si>
  <si>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</si>
  <si>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</si>
  <si>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</si>
  <si>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</si>
  <si>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</si>
  <si>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</si>
  <si>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</si>
  <si>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</si>
  <si>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</si>
  <si>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</si>
  <si>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</si>
  <si>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</si>
  <si>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</si>
  <si>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</si>
  <si>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</si>
  <si>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</si>
  <si>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</si>
  <si>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</si>
  <si>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</si>
  <si>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</si>
  <si>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</si>
  <si>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</si>
  <si>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</si>
  <si>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</si>
  <si>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</si>
  <si>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</si>
  <si>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</si>
  <si>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</si>
  <si>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</si>
  <si>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</si>
  <si>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</si>
  <si>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</si>
  <si>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</si>
  <si>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</si>
  <si>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</si>
  <si>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</si>
  <si>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</si>
  <si>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</si>
  <si>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</si>
  <si>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</si>
  <si>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</si>
  <si>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</si>
  <si>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</si>
  <si>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</si>
  <si>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</si>
  <si>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</si>
  <si>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</si>
  <si>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</si>
  <si>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</si>
  <si>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</si>
  <si>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</si>
  <si>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</si>
  <si>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</si>
  <si>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</si>
  <si>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</si>
  <si>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</si>
  <si>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</si>
  <si>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</si>
  <si>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</si>
  <si>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</si>
  <si>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</si>
  <si>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</si>
  <si>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</si>
  <si>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</si>
  <si>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</si>
  <si>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</si>
  <si>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</si>
  <si>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</si>
  <si>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</si>
  <si>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</si>
  <si>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</si>
  <si>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</si>
  <si>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</si>
  <si>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</si>
  <si>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</si>
  <si>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</si>
  <si>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</si>
  <si>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</si>
  <si>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</si>
  <si>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</si>
  <si>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</si>
  <si>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</si>
  <si>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</si>
  <si>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</si>
  <si>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</si>
  <si>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</si>
  <si>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</si>
  <si>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</si>
  <si>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</si>
  <si>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</si>
  <si>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</si>
  <si>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</si>
  <si>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</si>
  <si>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</si>
  <si>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</si>
  <si>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</si>
  <si>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</si>
  <si>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</si>
  <si>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</si>
  <si>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</si>
  <si>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</si>
  <si>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</si>
  <si>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</si>
  <si>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</si>
  <si>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</si>
  <si>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</si>
  <si>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</si>
  <si>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</si>
  <si>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</si>
  <si>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</si>
  <si>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</si>
  <si>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</si>
  <si>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</si>
  <si>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</si>
  <si>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</si>
  <si>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</si>
  <si>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</si>
  <si>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</si>
  <si>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</si>
  <si>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</si>
  <si>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</si>
  <si>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</si>
  <si>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</si>
  <si>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</si>
  <si>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</si>
  <si>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</si>
  <si>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</si>
  <si>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</si>
  <si>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</si>
  <si>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</si>
  <si>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</si>
  <si>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</si>
  <si>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</si>
  <si>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</si>
  <si>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</si>
  <si>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</si>
  <si>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</si>
  <si>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</si>
  <si>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</si>
  <si>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</si>
  <si>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</si>
  <si>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</si>
  <si>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</si>
  <si>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</si>
  <si>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</si>
  <si>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</si>
  <si>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</si>
  <si>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</si>
  <si>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</si>
  <si>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</si>
  <si>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</si>
  <si>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</si>
  <si>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</si>
  <si>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</si>
  <si>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</si>
  <si>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</si>
  <si>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</si>
  <si>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</si>
  <si>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</si>
  <si>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</si>
  <si>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</si>
  <si>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</si>
  <si>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</si>
  <si>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</si>
  <si>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</si>
  <si>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</si>
  <si>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</si>
  <si>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</si>
  <si>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</si>
  <si>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</si>
  <si>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</si>
  <si>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</si>
  <si>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</si>
  <si>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</si>
  <si>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</si>
  <si>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</si>
  <si>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</si>
  <si>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</si>
  <si>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</si>
  <si>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</si>
  <si>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</si>
  <si>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</si>
  <si>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</si>
  <si>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</si>
  <si>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</si>
  <si>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</si>
  <si>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</si>
  <si>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</si>
  <si>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</si>
  <si>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</si>
  <si>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</si>
  <si>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</si>
  <si>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</si>
  <si>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</si>
  <si>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</si>
  <si>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</si>
  <si>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</si>
  <si>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</si>
  <si>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</si>
  <si>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</si>
  <si>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</si>
  <si>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</si>
  <si>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</si>
  <si>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</si>
  <si>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</si>
  <si>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</si>
  <si>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</si>
  <si>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</si>
  <si>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</si>
  <si>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</si>
  <si>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</si>
  <si>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</si>
  <si>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</si>
  <si>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</si>
  <si>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</si>
  <si>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</si>
  <si>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</si>
  <si>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</si>
  <si>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</si>
  <si>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</si>
  <si>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</si>
  <si>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</si>
  <si>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</si>
  <si>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</si>
  <si>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</si>
  <si>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</si>
  <si>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</si>
  <si>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</si>
  <si>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</si>
  <si>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</si>
  <si>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</si>
  <si>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</si>
  <si>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</si>
  <si>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</si>
  <si>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</si>
  <si>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</si>
  <si>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</si>
  <si>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</si>
  <si>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</si>
  <si>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</si>
  <si>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</si>
  <si>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</si>
  <si>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</si>
  <si>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</si>
  <si>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</si>
  <si>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</si>
  <si>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</si>
  <si>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</si>
  <si>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</si>
  <si>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</si>
  <si>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</si>
  <si>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</si>
  <si>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</si>
  <si>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</si>
  <si>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</si>
  <si>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</si>
  <si>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</si>
  <si>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</si>
  <si>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</si>
  <si>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</si>
  <si>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</si>
  <si>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</si>
  <si>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</si>
  <si>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</si>
  <si>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</si>
  <si>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</si>
  <si>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</si>
  <si>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</si>
  <si>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</si>
  <si>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</si>
  <si>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</si>
  <si>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</si>
  <si>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</si>
  <si>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</si>
  <si>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</si>
  <si>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</si>
  <si>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</si>
  <si>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</si>
  <si>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</si>
  <si>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</si>
  <si>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</si>
  <si>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</si>
  <si>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</si>
  <si>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</si>
  <si>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</si>
  <si>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</si>
  <si>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</si>
  <si>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</si>
  <si>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</si>
  <si>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</si>
  <si>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</si>
  <si>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</si>
  <si>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</si>
  <si>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</si>
  <si>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</si>
  <si>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</si>
  <si>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</si>
  <si>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</si>
  <si>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</si>
  <si>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</si>
  <si>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</si>
  <si>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</si>
  <si>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</si>
  <si>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</si>
  <si>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</si>
  <si>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</si>
  <si>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</si>
  <si>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</si>
  <si>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</si>
  <si>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</si>
  <si>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</si>
  <si>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</si>
  <si>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</si>
  <si>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</si>
  <si>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</si>
  <si>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</si>
  <si>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</si>
  <si>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</si>
  <si>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</si>
  <si>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</si>
  <si>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</si>
  <si>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</si>
  <si>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</si>
  <si>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</si>
  <si>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</si>
  <si>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</si>
  <si>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</si>
  <si>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</si>
  <si>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</si>
  <si>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</si>
  <si>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</si>
  <si>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</si>
  <si>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</si>
  <si>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</si>
  <si>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</si>
  <si>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</si>
  <si>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</si>
  <si>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</si>
  <si>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</si>
  <si>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</si>
  <si>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</si>
  <si>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</si>
  <si>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</si>
  <si>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</si>
  <si>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</si>
  <si>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</si>
  <si>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</si>
  <si>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</si>
  <si>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</si>
  <si>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</si>
  <si>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</si>
  <si>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</si>
  <si>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</si>
  <si>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</si>
  <si>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</si>
  <si>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</si>
  <si>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</si>
  <si>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</si>
  <si>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</si>
  <si>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</si>
  <si>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</si>
  <si>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</si>
  <si>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</si>
  <si>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</si>
  <si>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</si>
  <si>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</si>
  <si>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</si>
  <si>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</si>
  <si>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</si>
  <si>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</si>
  <si>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</si>
  <si>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</si>
  <si>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</si>
  <si>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</si>
  <si>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</si>
  <si>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</si>
  <si>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</si>
  <si>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</si>
  <si>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</si>
  <si>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</si>
  <si>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</si>
  <si>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</si>
  <si>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</si>
  <si>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</si>
  <si>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</si>
  <si>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</si>
  <si>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</si>
  <si>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</si>
  <si>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</si>
  <si>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</si>
  <si>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</si>
  <si>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</si>
  <si>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</si>
  <si>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</si>
  <si>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</si>
  <si>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</si>
  <si>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</si>
  <si>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</si>
  <si>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</si>
  <si>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</si>
  <si>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</si>
  <si>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</si>
  <si>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</si>
  <si>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</si>
  <si>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</si>
  <si>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</si>
  <si>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</si>
  <si>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</si>
  <si>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</si>
  <si>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</si>
  <si>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</si>
  <si>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</si>
  <si>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</si>
  <si>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</si>
  <si>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</si>
  <si>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</si>
  <si>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</si>
  <si>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</si>
  <si>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</si>
  <si>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</si>
  <si>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</si>
  <si>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</si>
  <si>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</si>
  <si>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</si>
  <si>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</si>
  <si>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</si>
  <si>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</si>
  <si>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</si>
  <si>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</si>
  <si>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</si>
  <si>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</si>
  <si>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</si>
  <si>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</si>
  <si>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</si>
  <si>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</si>
  <si>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</si>
  <si>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</si>
  <si>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</si>
  <si>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</si>
  <si>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</si>
  <si>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</si>
  <si>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</si>
  <si>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</si>
  <si>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</si>
  <si>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</si>
  <si>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</si>
  <si>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</si>
  <si>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</si>
  <si>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</si>
  <si>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</si>
  <si>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</si>
  <si>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</si>
  <si>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</si>
  <si>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</si>
  <si>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</si>
  <si>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</si>
  <si>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</si>
  <si>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</si>
  <si>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</si>
  <si>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</si>
  <si>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</si>
  <si>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</si>
  <si>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</si>
  <si>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</si>
  <si>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</si>
  <si>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</si>
  <si>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</si>
  <si>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</si>
  <si>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</si>
  <si>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</si>
  <si>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</si>
  <si>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</si>
  <si>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</si>
  <si>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</si>
  <si>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</si>
  <si>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</si>
  <si>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</si>
  <si>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</si>
  <si>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</si>
  <si>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</si>
  <si>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</si>
  <si>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</si>
  <si>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</si>
  <si>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</si>
  <si>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</si>
  <si>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</si>
  <si>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</si>
  <si>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</si>
  <si>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</si>
  <si>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</si>
  <si>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</si>
  <si>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</si>
  <si>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</si>
  <si>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</si>
  <si>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</si>
  <si>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</si>
  <si>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</si>
  <si>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</si>
  <si>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</si>
  <si>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</si>
  <si>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</si>
  <si>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</si>
  <si>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</si>
  <si>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</si>
  <si>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</si>
  <si>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</si>
  <si>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</si>
  <si>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</si>
  <si>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</si>
  <si>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</si>
  <si>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</si>
  <si>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</si>
  <si>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</si>
  <si>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</si>
  <si>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</si>
  <si>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</si>
  <si>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</si>
  <si>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</si>
  <si>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</si>
  <si>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</si>
  <si>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</si>
  <si>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</si>
  <si>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</si>
  <si>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</si>
  <si>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</si>
  <si>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</si>
  <si>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</si>
  <si>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</si>
  <si>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</si>
  <si>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</si>
  <si>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</si>
  <si>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</si>
  <si>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</si>
  <si>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</si>
  <si>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</si>
  <si>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</si>
  <si>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</si>
  <si>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</si>
  <si>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</si>
  <si>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</si>
  <si>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</si>
  <si>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</si>
  <si>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</si>
  <si>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</si>
  <si>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</si>
  <si>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</si>
  <si>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</si>
  <si>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</si>
  <si>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</si>
  <si>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</si>
  <si>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</si>
  <si>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</si>
  <si>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</si>
  <si>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</si>
  <si>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</si>
  <si>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</si>
  <si>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</si>
  <si>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</si>
  <si>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</si>
  <si>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</si>
  <si>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</si>
  <si>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</si>
  <si>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</si>
  <si>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</si>
  <si>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</si>
  <si>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</si>
  <si>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</si>
  <si>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</si>
  <si>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</si>
  <si>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</si>
  <si>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</si>
  <si>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</si>
  <si>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</si>
  <si>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</si>
  <si>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</si>
  <si>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</si>
  <si>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</si>
  <si>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</si>
  <si>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</si>
  <si>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</si>
  <si>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</si>
  <si>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</si>
  <si>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</si>
  <si>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</si>
  <si>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</si>
  <si>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</si>
  <si>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</si>
  <si>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</si>
  <si>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</si>
  <si>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</si>
  <si>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</si>
  <si>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</si>
  <si>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</si>
  <si>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</si>
  <si>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</si>
  <si>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</si>
  <si>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</si>
  <si>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</si>
  <si>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</si>
  <si>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</si>
  <si>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</si>
  <si>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</si>
  <si>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</si>
  <si>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</si>
  <si>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</si>
  <si>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</si>
  <si>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</si>
  <si>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</si>
  <si>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</si>
  <si>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</si>
  <si>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</si>
  <si>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</si>
  <si>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</si>
  <si>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</si>
  <si>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</si>
  <si>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</si>
  <si>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</si>
  <si>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</si>
  <si>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</si>
  <si>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</si>
  <si>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</si>
  <si>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</si>
  <si>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</si>
  <si>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</si>
  <si>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</si>
  <si>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</si>
  <si>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</si>
  <si>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</si>
  <si>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</si>
  <si>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</si>
  <si>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</si>
  <si>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</si>
  <si>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</si>
  <si>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</si>
  <si>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</si>
  <si>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</si>
  <si>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</si>
  <si>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</si>
  <si>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</si>
  <si>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</si>
  <si>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</si>
  <si>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</si>
  <si>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</si>
  <si>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</si>
  <si>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</si>
  <si>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</si>
  <si>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</si>
  <si>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</si>
  <si>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</si>
  <si>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</si>
  <si>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</si>
  <si>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</si>
  <si>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</si>
  <si>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</si>
  <si>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</si>
  <si>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</si>
  <si>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</si>
  <si>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</si>
  <si>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</si>
  <si>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</si>
  <si>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</si>
  <si>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</si>
  <si>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</si>
  <si>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</si>
  <si>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</si>
  <si>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</si>
  <si>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</si>
  <si>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</si>
  <si>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</si>
  <si>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</si>
  <si>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</si>
  <si>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</si>
  <si>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</si>
  <si>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</si>
  <si>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</si>
  <si>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</si>
  <si>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</si>
  <si>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</si>
  <si>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</si>
  <si>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</si>
  <si>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</si>
  <si>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</si>
  <si>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</si>
  <si>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</si>
  <si>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</si>
  <si>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</si>
  <si>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</si>
  <si>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</si>
  <si>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</si>
  <si>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</si>
  <si>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</si>
  <si>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</si>
  <si>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</si>
  <si>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</si>
  <si>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</si>
  <si>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</si>
  <si>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</si>
  <si>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</si>
  <si>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</si>
  <si>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</si>
  <si>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</si>
  <si>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</si>
  <si>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</si>
  <si>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</si>
  <si>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</si>
  <si>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</si>
  <si>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</si>
  <si>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</si>
  <si>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</si>
  <si>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</si>
  <si>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</si>
  <si>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</si>
  <si>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</si>
  <si>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</si>
  <si>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</si>
  <si>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</si>
  <si>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</si>
  <si>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</si>
  <si>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</si>
  <si>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</si>
  <si>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</si>
  <si>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</si>
  <si>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</si>
  <si>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</si>
  <si>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</si>
  <si>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</si>
  <si>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</si>
  <si>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</si>
  <si>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</si>
  <si>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</si>
  <si>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</si>
  <si>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</si>
  <si>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</si>
  <si>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</si>
  <si>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</si>
  <si>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</si>
  <si>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</si>
  <si>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</si>
  <si>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</si>
  <si>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</si>
  <si>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</si>
  <si>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</si>
  <si>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</si>
  <si>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</si>
  <si>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</si>
  <si>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</si>
  <si>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</si>
  <si>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</si>
  <si>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</si>
  <si>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</si>
  <si>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</si>
  <si>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</si>
  <si>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</si>
  <si>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</si>
  <si>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</si>
  <si>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</si>
  <si>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</si>
  <si>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</si>
  <si>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</si>
  <si>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</si>
  <si>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</si>
  <si>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</si>
  <si>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</si>
  <si>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</si>
  <si>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</si>
  <si>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</si>
  <si>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</si>
  <si>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</si>
  <si>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</si>
  <si>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</si>
  <si>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</si>
  <si>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</si>
  <si>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</si>
  <si>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</si>
  <si>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</si>
  <si>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</si>
  <si>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</si>
  <si>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</si>
  <si>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</si>
  <si>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</si>
  <si>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</si>
  <si>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</si>
  <si>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</si>
  <si>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</si>
  <si>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</si>
  <si>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</si>
  <si>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</si>
  <si>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</si>
  <si>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</si>
  <si>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</si>
  <si>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</si>
  <si>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</si>
  <si>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</si>
  <si>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</si>
  <si>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</si>
  <si>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</si>
  <si>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</si>
  <si>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</si>
  <si>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</si>
  <si>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</si>
  <si>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</si>
  <si>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</si>
  <si>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</si>
  <si>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</si>
  <si>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</si>
  <si>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</si>
  <si>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</si>
  <si>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</si>
  <si>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</si>
  <si>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</si>
  <si>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</si>
  <si>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</si>
  <si>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</si>
  <si>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</si>
  <si>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</si>
  <si>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</si>
  <si>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</si>
  <si>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</si>
  <si>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</si>
  <si>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</si>
  <si>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</si>
  <si>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</si>
  <si>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</si>
  <si>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</si>
  <si>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</si>
  <si>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</si>
  <si>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</si>
  <si>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</si>
  <si>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</si>
  <si>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</si>
  <si>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</si>
  <si>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</si>
  <si>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</si>
  <si>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</si>
  <si>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</si>
  <si>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</si>
  <si>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</si>
  <si>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</si>
  <si>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</si>
  <si>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</si>
  <si>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</si>
  <si>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</si>
  <si>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</si>
  <si>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</si>
  <si>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</si>
  <si>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</si>
  <si>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</si>
  <si>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</si>
  <si>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</si>
  <si>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</si>
  <si>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</si>
  <si>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</si>
  <si>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</si>
  <si>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</si>
  <si>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</si>
  <si>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</si>
  <si>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</si>
  <si>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</si>
  <si>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</si>
  <si>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</si>
  <si>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</si>
  <si>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</si>
  <si>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</si>
  <si>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</si>
  <si>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</si>
  <si>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</si>
  <si>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</si>
  <si>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</si>
  <si>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</si>
  <si>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</si>
  <si>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</si>
  <si>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</si>
  <si>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</si>
  <si>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</si>
  <si>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</si>
  <si>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</si>
  <si>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</si>
  <si>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</si>
  <si>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</si>
  <si>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</si>
  <si>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</si>
  <si>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</si>
  <si>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</si>
  <si>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</si>
  <si>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</si>
  <si>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</si>
  <si>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</si>
  <si>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</si>
  <si>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</si>
  <si>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</si>
  <si>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</si>
  <si>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</si>
  <si>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</si>
  <si>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</si>
  <si>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</si>
  <si>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</si>
  <si>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</si>
  <si>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</si>
  <si>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</si>
  <si>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</si>
  <si>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</si>
  <si>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</si>
  <si>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</si>
  <si>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</si>
  <si>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</si>
  <si>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</si>
  <si>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</si>
  <si>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</si>
  <si>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</si>
  <si>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</si>
  <si>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</si>
  <si>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</si>
  <si>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</si>
  <si>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</si>
  <si>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</si>
  <si>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</si>
  <si>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</si>
  <si>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</si>
  <si>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</si>
  <si>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</si>
  <si>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</si>
  <si>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</si>
  <si>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</si>
  <si>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</si>
  <si>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</si>
  <si>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</si>
  <si>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</si>
  <si>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</si>
  <si>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</si>
  <si>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</si>
  <si>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</si>
  <si>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</si>
  <si>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</si>
  <si>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</si>
  <si>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</si>
  <si>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</si>
  <si>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</si>
  <si>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</si>
  <si>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</si>
  <si>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</si>
  <si>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</si>
  <si>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</si>
  <si>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</si>
  <si>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</si>
  <si>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</si>
  <si>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</si>
  <si>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</si>
  <si>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</si>
  <si>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</si>
  <si>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</si>
  <si>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</si>
  <si>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</si>
  <si>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</si>
  <si>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</si>
  <si>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</si>
  <si>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</si>
  <si>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</si>
  <si>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</si>
  <si>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</si>
  <si>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</si>
  <si>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</si>
  <si>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</si>
  <si>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</si>
  <si>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</si>
  <si>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</si>
  <si>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</si>
  <si>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</si>
  <si>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</si>
  <si>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</si>
  <si>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</si>
  <si>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</si>
  <si>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</si>
  <si>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</si>
  <si>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</si>
  <si>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</si>
  <si>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</si>
  <si>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</si>
  <si>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</si>
  <si>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</si>
  <si>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</si>
  <si>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</si>
  <si>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</si>
  <si>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</si>
  <si>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</si>
  <si>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</si>
  <si>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</si>
  <si>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</si>
  <si>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</si>
  <si>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</si>
  <si>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</si>
  <si>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</si>
  <si>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</si>
  <si>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</si>
  <si>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</si>
  <si>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</si>
  <si>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</si>
  <si>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</si>
  <si>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</si>
  <si>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</si>
  <si>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</si>
  <si>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</si>
  <si>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</si>
  <si>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</si>
  <si>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</si>
  <si>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</si>
  <si>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</si>
  <si>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</si>
  <si>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</si>
  <si>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</si>
  <si>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</si>
  <si>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</si>
  <si>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</si>
  <si>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</si>
  <si>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</si>
  <si>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</si>
  <si>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</si>
  <si>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</si>
  <si>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</si>
  <si>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</si>
  <si>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</si>
  <si>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</si>
  <si>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</si>
  <si>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</si>
  <si>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</si>
  <si>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</si>
  <si>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</si>
  <si>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</si>
  <si>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</si>
  <si>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</si>
  <si>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</si>
  <si>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</si>
  <si>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</si>
  <si>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</si>
  <si>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</si>
  <si>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</si>
  <si>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</si>
  <si>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</si>
  <si>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</si>
  <si>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</si>
  <si>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</si>
  <si>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</si>
  <si>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</si>
  <si>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</si>
  <si>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</si>
  <si>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</si>
  <si>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</si>
  <si>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</si>
  <si>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</si>
  <si>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</si>
  <si>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</si>
  <si>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</si>
  <si>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</si>
  <si>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</si>
  <si>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</si>
  <si>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</si>
  <si>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</si>
  <si>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</si>
  <si>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</si>
  <si>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</si>
  <si>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</si>
  <si>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</si>
  <si>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</si>
  <si>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</si>
  <si>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</si>
  <si>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</si>
  <si>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</si>
  <si>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</si>
  <si>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</si>
  <si>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</si>
  <si>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</si>
  <si>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</si>
  <si>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</si>
  <si>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</si>
  <si>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</si>
  <si>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</si>
  <si>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</si>
  <si>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</si>
  <si>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</si>
  <si>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</si>
  <si>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</si>
  <si>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</si>
  <si>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</si>
  <si>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</si>
  <si>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</si>
  <si>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</si>
  <si>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</si>
  <si>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</si>
  <si>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</si>
  <si>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</si>
  <si>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</si>
  <si>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</si>
  <si>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</si>
  <si>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</si>
  <si>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</si>
  <si>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</si>
  <si>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</si>
  <si>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</si>
  <si>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</si>
  <si>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</si>
  <si>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</si>
  <si>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</si>
  <si>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</si>
  <si>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</si>
  <si>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</si>
  <si>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</si>
  <si>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</si>
  <si>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</si>
  <si>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</si>
  <si>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</si>
  <si>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</si>
  <si>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</si>
  <si>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</si>
  <si>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</si>
  <si>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</si>
  <si>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</si>
  <si>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</si>
  <si>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</si>
  <si>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</si>
  <si>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</si>
  <si>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</si>
  <si>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</si>
  <si>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</si>
  <si>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</si>
  <si>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</si>
  <si>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</si>
  <si>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</si>
  <si>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</si>
  <si>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</si>
  <si>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</si>
  <si>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</si>
  <si>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</si>
  <si>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</si>
  <si>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</si>
  <si>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</si>
  <si>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</si>
  <si>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</si>
  <si>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</si>
  <si>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</si>
  <si>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</si>
  <si>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</si>
  <si>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</si>
  <si>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</si>
  <si>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</si>
  <si>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</si>
  <si>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</si>
  <si>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</si>
  <si>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</si>
  <si>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</si>
  <si>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</si>
  <si>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</si>
  <si>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</si>
  <si>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</si>
  <si>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</si>
  <si>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</si>
  <si>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</si>
  <si>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</si>
  <si>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</si>
  <si>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</si>
  <si>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</si>
  <si>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</si>
  <si>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</si>
  <si>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</si>
  <si>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</si>
  <si>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</si>
  <si>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</si>
  <si>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</si>
  <si>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</si>
  <si>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</si>
  <si>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</si>
  <si>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</si>
  <si>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</si>
  <si>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</si>
  <si>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</si>
  <si>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</si>
  <si>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</si>
  <si>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</si>
  <si>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</si>
  <si>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</si>
  <si>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</si>
  <si>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</si>
  <si>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</si>
  <si>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</si>
  <si>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</si>
  <si>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</si>
  <si>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</si>
  <si>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</si>
  <si>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</si>
  <si>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</si>
  <si>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</si>
  <si>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</si>
  <si>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</si>
  <si>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</si>
  <si>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</si>
  <si>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</si>
  <si>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</si>
  <si>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</si>
  <si>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</si>
  <si>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</si>
  <si>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</si>
  <si>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</si>
  <si>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</si>
  <si>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</si>
  <si>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</si>
  <si>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</si>
  <si>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</si>
  <si>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</si>
  <si>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</si>
  <si>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</si>
  <si>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</si>
  <si>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</si>
  <si>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</si>
  <si>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</si>
  <si>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</si>
  <si>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</si>
  <si>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</si>
  <si>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</si>
  <si>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</si>
  <si>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</si>
  <si>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</si>
  <si>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</si>
  <si>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</si>
  <si>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</si>
  <si>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</si>
  <si>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</si>
  <si>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</si>
  <si>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</si>
  <si>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</si>
  <si>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</si>
  <si>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</si>
  <si>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</si>
  <si>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</si>
  <si>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</si>
  <si>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</si>
  <si>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</si>
  <si>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</si>
  <si>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</si>
  <si>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</si>
  <si>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</si>
  <si>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</si>
  <si>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</si>
  <si>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</si>
  <si>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</si>
  <si>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</si>
  <si>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</si>
  <si>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</si>
  <si>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</si>
  <si>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</si>
  <si>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</si>
  <si>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</si>
  <si>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</si>
  <si>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</si>
  <si>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</si>
  <si>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</si>
  <si>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</si>
  <si>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</si>
  <si>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</si>
  <si>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</si>
  <si>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</si>
  <si>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</si>
  <si>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</si>
  <si>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</si>
  <si>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</si>
  <si>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</si>
  <si>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</si>
  <si>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</si>
  <si>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</si>
  <si>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</si>
  <si>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</si>
  <si>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</si>
  <si>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</si>
  <si>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</si>
  <si>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</si>
  <si>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</si>
  <si>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</si>
  <si>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</si>
  <si>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</si>
  <si>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</si>
  <si>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</si>
  <si>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</si>
  <si>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</si>
  <si>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</si>
  <si>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</si>
  <si>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</si>
  <si>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</si>
  <si>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</si>
  <si>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</si>
  <si>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</si>
  <si>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</si>
  <si>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</si>
  <si>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</si>
  <si>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</si>
  <si>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</si>
  <si>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</si>
  <si>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</si>
  <si>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</si>
  <si>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</si>
  <si>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</si>
  <si>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</si>
  <si>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</si>
  <si>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</si>
  <si>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</si>
  <si>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</si>
  <si>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</si>
  <si>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</si>
  <si>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</si>
  <si>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</si>
  <si>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</si>
  <si>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</si>
  <si>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</si>
  <si>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</si>
  <si>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</si>
  <si>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</si>
  <si>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</si>
  <si>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</si>
  <si>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</si>
  <si>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</si>
  <si>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</si>
  <si>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</si>
  <si>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</si>
  <si>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</si>
  <si>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</si>
  <si>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</si>
  <si>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</si>
  <si>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</si>
  <si>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</si>
  <si>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</si>
  <si>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</si>
  <si>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</si>
  <si>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</si>
  <si>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</si>
  <si>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</si>
  <si>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</si>
  <si>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</si>
  <si>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</si>
  <si>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</si>
  <si>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</si>
  <si>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</si>
  <si>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</si>
  <si>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</si>
  <si>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</si>
  <si>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</si>
  <si>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</si>
  <si>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</si>
  <si>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</si>
  <si>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</si>
  <si>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</si>
  <si>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</si>
  <si>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</si>
  <si>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</si>
  <si>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</si>
  <si>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</si>
  <si>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</si>
  <si>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</si>
  <si>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</si>
  <si>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</si>
  <si>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</si>
  <si>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</si>
  <si>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</si>
  <si>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</si>
  <si>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</si>
  <si>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</si>
  <si>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</si>
  <si>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</si>
  <si>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</si>
  <si>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</si>
  <si>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</si>
  <si>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</si>
  <si>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</si>
  <si>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</si>
  <si>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</si>
  <si>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</si>
  <si>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</si>
  <si>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</si>
  <si>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</si>
  <si>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</si>
  <si>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</si>
  <si>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</si>
  <si>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</si>
  <si>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</si>
  <si>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</si>
  <si>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</si>
  <si>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</si>
  <si>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</si>
  <si>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</si>
  <si>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</si>
  <si>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</si>
  <si>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</si>
  <si>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</si>
  <si>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</si>
  <si>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</si>
  <si>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</si>
  <si>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</si>
  <si>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</si>
  <si>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</si>
  <si>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</si>
  <si>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</si>
  <si>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</si>
  <si>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</si>
  <si>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</si>
  <si>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</si>
  <si>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</si>
  <si>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</si>
  <si>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</si>
  <si>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</si>
  <si>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</si>
  <si>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</si>
  <si>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</si>
  <si>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</si>
  <si>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</si>
  <si>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</si>
  <si>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</si>
  <si>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</si>
  <si>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</si>
  <si>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</si>
  <si>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</si>
  <si>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</si>
  <si>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</si>
  <si>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</si>
  <si>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</si>
  <si>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</si>
  <si>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</si>
  <si>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</si>
  <si>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</si>
  <si>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</si>
  <si>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</si>
  <si>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</si>
  <si>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</si>
  <si>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</si>
  <si>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</si>
  <si>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</si>
  <si>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</si>
  <si>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</si>
  <si>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</si>
  <si>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</si>
  <si>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</si>
  <si>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</si>
  <si>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</si>
  <si>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</si>
  <si>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</si>
  <si>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</si>
  <si>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</si>
  <si>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</si>
  <si>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</si>
  <si>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</si>
  <si>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</si>
  <si>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</si>
  <si>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</si>
  <si>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</si>
  <si>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</si>
  <si>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</si>
  <si>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</si>
  <si>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</si>
  <si>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</si>
  <si>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</si>
  <si>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</si>
  <si>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</si>
  <si>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</si>
  <si>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</si>
  <si>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</si>
  <si>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</si>
  <si>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</si>
  <si>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</si>
  <si>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</si>
  <si>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</si>
  <si>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</si>
  <si>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</si>
  <si>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</si>
  <si>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</si>
  <si>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</si>
  <si>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</si>
  <si>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</si>
  <si>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</si>
  <si>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</si>
  <si>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</si>
  <si>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</si>
  <si>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</si>
  <si>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</si>
  <si>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</si>
  <si>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</si>
  <si>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</si>
  <si>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</si>
  <si>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</si>
  <si>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</si>
  <si>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</si>
  <si>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</si>
  <si>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</si>
  <si>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</si>
  <si>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</si>
  <si>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</si>
  <si>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</si>
  <si>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</si>
  <si>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</si>
  <si>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</si>
  <si>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</si>
  <si>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</si>
  <si>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</si>
  <si>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</si>
  <si>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</si>
  <si>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</si>
  <si>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</si>
  <si>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</si>
  <si>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</si>
  <si>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</si>
  <si>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</si>
  <si>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</si>
  <si>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</si>
  <si>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</si>
  <si>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</si>
  <si>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</si>
  <si>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</si>
  <si>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</si>
  <si>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</si>
  <si>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</si>
  <si>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</si>
  <si>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</si>
  <si>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</si>
  <si>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</si>
  <si>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</si>
  <si>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</si>
  <si>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</si>
  <si>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</si>
  <si>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</si>
  <si>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</si>
  <si>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</si>
  <si>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</si>
  <si>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</si>
  <si>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</si>
  <si>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</si>
  <si>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</si>
  <si>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</si>
  <si>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</si>
  <si>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</si>
  <si>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</si>
  <si>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</si>
  <si>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</si>
  <si>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</si>
  <si>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</si>
  <si>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</si>
  <si>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</si>
  <si>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</si>
  <si>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</si>
  <si>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</si>
  <si>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</si>
  <si>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</si>
  <si>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</si>
  <si>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</si>
  <si>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</si>
  <si>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</si>
  <si>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</si>
  <si>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</si>
  <si>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</si>
  <si>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</si>
  <si>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</si>
  <si>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</si>
  <si>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</si>
  <si>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</si>
  <si>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</si>
  <si>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</si>
  <si>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</si>
  <si>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</si>
  <si>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</si>
  <si>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</si>
  <si>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</si>
  <si>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</si>
  <si>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</si>
  <si>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</si>
  <si>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</si>
  <si>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</si>
  <si>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</si>
  <si>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</si>
  <si>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</si>
  <si>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</si>
  <si>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</si>
  <si>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</si>
  <si>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</si>
  <si>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</si>
  <si>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</si>
  <si>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</si>
  <si>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</si>
  <si>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</si>
  <si>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</si>
  <si>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</si>
  <si>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</si>
  <si>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</si>
  <si>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</si>
  <si>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</si>
  <si>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</si>
  <si>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</si>
  <si>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</si>
  <si>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</si>
  <si>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</si>
  <si>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</si>
  <si>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</si>
  <si>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</si>
  <si>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</si>
  <si>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</si>
  <si>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</si>
  <si>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</si>
  <si>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</si>
  <si>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</si>
  <si>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</si>
  <si>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</si>
  <si>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</si>
  <si>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</si>
  <si>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</si>
  <si>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</si>
  <si>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</si>
  <si>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</si>
  <si>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</si>
  <si>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</si>
  <si>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</si>
  <si>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</si>
  <si>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</si>
  <si>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</si>
  <si>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</si>
  <si>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</si>
  <si>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</si>
  <si>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</si>
  <si>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</si>
  <si>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</si>
  <si>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</si>
  <si>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</si>
  <si>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</si>
  <si>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</si>
  <si>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</si>
  <si>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</si>
  <si>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</si>
  <si>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</si>
  <si>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</si>
  <si>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</si>
  <si>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</si>
  <si>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</si>
  <si>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</si>
  <si>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</si>
  <si>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</si>
  <si>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</si>
  <si>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</si>
  <si>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</si>
  <si>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</si>
  <si>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</si>
  <si>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</si>
  <si>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</si>
  <si>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</si>
  <si>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</si>
  <si>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</si>
  <si>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</si>
  <si>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</si>
  <si>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</si>
  <si>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</si>
  <si>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</si>
  <si>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</si>
  <si>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</si>
  <si>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</si>
  <si>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</si>
  <si>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</si>
  <si>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</si>
  <si>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</si>
  <si>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</si>
  <si>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</si>
  <si>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</si>
  <si>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</si>
  <si>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</si>
  <si>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</si>
  <si>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</si>
  <si>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</si>
  <si>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</si>
  <si>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</si>
  <si>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</si>
  <si>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</si>
  <si>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</si>
  <si>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</si>
  <si>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</si>
  <si>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</si>
  <si>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</si>
  <si>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</si>
  <si>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</si>
  <si>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</si>
  <si>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</si>
  <si>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</si>
  <si>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</si>
  <si>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</si>
  <si>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</si>
  <si>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</si>
  <si>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</si>
  <si>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</si>
  <si>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</si>
  <si>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</si>
  <si>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</si>
  <si>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</si>
  <si>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</si>
  <si>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</si>
  <si>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</si>
  <si>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</si>
  <si>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</si>
  <si>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</si>
  <si>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</si>
  <si>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</si>
  <si>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</si>
  <si>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</si>
  <si>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</si>
  <si>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</si>
  <si>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</si>
  <si>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</si>
  <si>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</si>
  <si>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</si>
  <si>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</si>
  <si>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</si>
  <si>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</si>
  <si>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</si>
  <si>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</si>
  <si>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</si>
  <si>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</si>
  <si>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</si>
  <si>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</si>
  <si>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</si>
  <si>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</si>
  <si>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</si>
  <si>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</si>
  <si>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</si>
  <si>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</si>
  <si>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</si>
  <si>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</si>
  <si>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</si>
  <si>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</si>
  <si>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</si>
  <si>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</si>
  <si>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</si>
  <si>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</si>
  <si>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</si>
  <si>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</si>
  <si>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</si>
  <si>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</si>
  <si>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</si>
  <si>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</si>
  <si>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</si>
  <si>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</si>
  <si>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</si>
  <si>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</si>
  <si>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</si>
  <si>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</si>
  <si>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</si>
  <si>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</si>
  <si>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</si>
  <si>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</si>
  <si>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</si>
  <si>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</si>
  <si>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</si>
  <si>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</si>
  <si>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</si>
  <si>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</si>
  <si>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</si>
  <si>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</si>
  <si>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</si>
  <si>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</si>
  <si>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</si>
  <si>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</si>
  <si>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</si>
  <si>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</si>
  <si>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</si>
  <si>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</si>
  <si>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</si>
  <si>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</si>
  <si>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</si>
  <si>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</si>
  <si>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</si>
  <si>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</si>
  <si>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</si>
  <si>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</si>
  <si>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</si>
  <si>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</si>
  <si>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</si>
  <si>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</si>
  <si>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</si>
  <si>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</si>
  <si>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</si>
  <si>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</si>
  <si>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</si>
  <si>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</si>
  <si>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</si>
  <si>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</si>
  <si>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</si>
  <si>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</si>
  <si>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</si>
  <si>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</si>
  <si>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</si>
  <si>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</si>
  <si>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</si>
  <si>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</si>
  <si>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</si>
  <si>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</si>
  <si>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</si>
  <si>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</si>
  <si>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</si>
  <si>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</si>
  <si>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</si>
  <si>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</si>
  <si>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</si>
  <si>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</si>
  <si>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</si>
  <si>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</si>
  <si>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</si>
  <si>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</si>
  <si>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</si>
  <si>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</si>
  <si>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</si>
  <si>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</si>
  <si>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</si>
  <si>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</si>
  <si>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</si>
  <si>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</si>
  <si>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</si>
  <si>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</si>
  <si>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</si>
  <si>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</si>
  <si>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</si>
  <si>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</si>
  <si>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</si>
  <si>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</si>
  <si>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</si>
  <si>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</si>
  <si>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</si>
  <si>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</si>
  <si>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</si>
  <si>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</si>
  <si>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</si>
  <si>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</si>
  <si>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</si>
  <si>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</si>
  <si>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</si>
  <si>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</si>
  <si>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</si>
  <si>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</si>
  <si>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</si>
  <si>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</si>
  <si>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</si>
  <si>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</si>
  <si>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</si>
  <si>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</si>
  <si>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</si>
  <si>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</si>
  <si>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</si>
  <si>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</si>
  <si>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</si>
  <si>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</si>
  <si>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</si>
  <si>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</si>
  <si>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</si>
  <si>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</si>
  <si>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</si>
  <si>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</si>
  <si>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</si>
  <si>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</si>
  <si>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</si>
  <si>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</si>
  <si>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</si>
  <si>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</si>
  <si>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</si>
  <si>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</si>
  <si>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</si>
  <si>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</si>
  <si>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</si>
  <si>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</si>
  <si>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</si>
  <si>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</si>
  <si>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</si>
  <si>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</si>
  <si>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</si>
  <si>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</si>
  <si>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</si>
  <si>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</si>
  <si>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</si>
  <si>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</si>
  <si>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</si>
  <si>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</si>
  <si>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</si>
  <si>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</si>
  <si>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</si>
  <si>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</si>
  <si>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</si>
  <si>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</si>
  <si>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</si>
  <si>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</si>
  <si>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</si>
  <si>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</si>
  <si>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</si>
  <si>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</si>
  <si>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</si>
  <si>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</si>
  <si>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</si>
  <si>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</si>
  <si>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</si>
  <si>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</si>
  <si>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</si>
  <si>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</si>
  <si>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</si>
  <si>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</si>
  <si>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</si>
  <si>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</si>
  <si>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</si>
  <si>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</si>
  <si>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</si>
  <si>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</si>
  <si>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</si>
  <si>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</si>
  <si>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</si>
  <si>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</si>
  <si>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</si>
  <si>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</si>
  <si>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</si>
  <si>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</si>
  <si>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</si>
  <si>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</si>
  <si>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</si>
  <si>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</si>
  <si>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</si>
  <si>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</si>
  <si>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</si>
  <si>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</si>
  <si>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</si>
  <si>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</si>
  <si>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</si>
  <si>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</si>
  <si>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</si>
  <si>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</si>
  <si>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</si>
  <si>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</si>
  <si>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</si>
  <si>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</si>
  <si>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</si>
  <si>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</si>
  <si>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</si>
  <si>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</si>
  <si>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</si>
  <si>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</si>
  <si>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</si>
  <si>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</si>
  <si>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</si>
  <si>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</si>
  <si>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</si>
  <si>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</si>
  <si>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</si>
  <si>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</si>
  <si>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</si>
  <si>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</si>
  <si>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</si>
  <si>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</si>
  <si>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</si>
  <si>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</si>
  <si>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</si>
  <si>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</si>
  <si>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</si>
  <si>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</si>
  <si>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</si>
  <si>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</si>
  <si>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</si>
  <si>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</si>
  <si>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</si>
  <si>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</si>
  <si>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</si>
  <si>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</si>
  <si>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</si>
  <si>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</si>
  <si>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</si>
  <si>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</si>
  <si>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</si>
  <si>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</si>
  <si>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</si>
  <si>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</si>
  <si>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</si>
  <si>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</si>
  <si>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</si>
  <si>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</si>
  <si>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</si>
  <si>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</si>
  <si>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</si>
  <si>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</si>
  <si>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</si>
  <si>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</si>
  <si>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</si>
  <si>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</si>
  <si>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</si>
  <si>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</si>
  <si>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</si>
  <si>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</si>
  <si>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</si>
  <si>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</si>
  <si>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</si>
  <si>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</si>
  <si>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</si>
  <si>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</si>
  <si>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</si>
  <si>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</si>
  <si>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</si>
  <si>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</si>
  <si>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</si>
  <si>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</si>
  <si>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</si>
  <si>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</si>
  <si>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</si>
  <si>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</si>
  <si>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</si>
  <si>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</si>
  <si>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</si>
  <si>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</si>
  <si>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</si>
  <si>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</si>
  <si>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</si>
  <si>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</si>
  <si>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</si>
  <si>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</si>
  <si>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</si>
  <si>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</si>
  <si>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</si>
  <si>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</si>
  <si>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</si>
  <si>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</si>
  <si>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</si>
  <si>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</si>
  <si>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</si>
  <si>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</si>
  <si>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</si>
  <si>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</si>
  <si>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</si>
  <si>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</si>
  <si>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</si>
  <si>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</si>
  <si>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</si>
  <si>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</si>
  <si>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</si>
  <si>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</si>
  <si>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</si>
  <si>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</si>
  <si>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</si>
  <si>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</si>
  <si>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</si>
  <si>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</si>
  <si>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</si>
  <si>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</si>
  <si>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</si>
  <si>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</si>
  <si>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</si>
  <si>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</si>
  <si>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</si>
  <si>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</si>
  <si>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</si>
  <si>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</si>
  <si>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</si>
  <si>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</si>
  <si>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</si>
  <si>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</si>
  <si>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</si>
  <si>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</si>
  <si>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</si>
  <si>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</si>
  <si>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</si>
  <si>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</si>
  <si>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</si>
  <si>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</si>
  <si>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</si>
  <si>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</si>
  <si>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</si>
  <si>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</si>
  <si>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</si>
  <si>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</si>
  <si>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</si>
  <si>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</si>
  <si>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</si>
  <si>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</si>
  <si>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</si>
  <si>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</si>
  <si>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</si>
  <si>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</si>
  <si>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</si>
  <si>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</si>
  <si>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</si>
  <si>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</si>
  <si>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</si>
  <si>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</si>
  <si>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</si>
  <si>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</si>
  <si>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</si>
  <si>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</si>
  <si>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</si>
  <si>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</si>
  <si>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</si>
  <si>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</si>
  <si>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</si>
  <si>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</si>
  <si>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</si>
  <si>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</si>
  <si>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</si>
  <si>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</si>
  <si>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</si>
  <si>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</si>
  <si>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</si>
  <si>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</si>
  <si>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</si>
  <si>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</si>
  <si>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</si>
  <si>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</si>
  <si>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</si>
  <si>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</si>
  <si>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</si>
  <si>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</si>
  <si>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</si>
  <si>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</si>
  <si>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</si>
  <si>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</si>
  <si>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</si>
  <si>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</si>
  <si>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</si>
  <si>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</si>
  <si>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</si>
  <si>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</si>
  <si>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</si>
  <si>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</si>
  <si>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</si>
  <si>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</si>
  <si>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</si>
  <si>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</si>
  <si>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</si>
  <si>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</si>
  <si>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</si>
  <si>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</si>
  <si>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</si>
  <si>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</si>
  <si>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</si>
  <si>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</si>
  <si>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</si>
  <si>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</si>
  <si>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</si>
  <si>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</si>
  <si>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</si>
  <si>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</si>
  <si>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</si>
  <si>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</si>
  <si>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</si>
  <si>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</si>
  <si>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</si>
  <si>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</si>
  <si>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</si>
  <si>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</si>
  <si>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</si>
  <si>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</si>
  <si>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</si>
  <si>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</si>
  <si>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</si>
  <si>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</si>
  <si>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</si>
  <si>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</si>
  <si>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</si>
  <si>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</si>
  <si>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</si>
  <si>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</si>
  <si>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</si>
  <si>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</si>
  <si>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</si>
  <si>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</si>
  <si>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</si>
  <si>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</si>
  <si>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</si>
  <si>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</si>
  <si>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</si>
  <si>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</si>
  <si>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</si>
  <si>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</si>
  <si>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</si>
  <si>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</si>
  <si>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</si>
  <si>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</si>
  <si>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</si>
  <si>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</si>
  <si>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</si>
  <si>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</si>
  <si>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</si>
  <si>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</si>
  <si>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</si>
  <si>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</si>
  <si>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</si>
  <si>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</si>
  <si>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</si>
  <si>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</si>
  <si>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</si>
  <si>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</si>
  <si>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</si>
  <si>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</si>
  <si>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</si>
  <si>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</si>
  <si>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</si>
  <si>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</si>
  <si>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</si>
  <si>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</si>
  <si>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</si>
  <si>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</si>
  <si>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</si>
  <si>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</si>
  <si>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</si>
  <si>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</si>
  <si>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</si>
  <si>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</si>
  <si>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</si>
  <si>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</si>
  <si>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</si>
  <si>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</si>
  <si>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</si>
  <si>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</si>
  <si>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</si>
  <si>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</si>
  <si>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</si>
  <si>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</si>
  <si>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</si>
  <si>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</si>
  <si>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</si>
  <si>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</si>
  <si>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</si>
  <si>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</si>
  <si>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</si>
  <si>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</si>
  <si>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</si>
  <si>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</si>
  <si>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</si>
  <si>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</si>
  <si>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</si>
  <si>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</si>
  <si>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</si>
  <si>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</si>
  <si>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</si>
  <si>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</si>
  <si>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</si>
  <si>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</si>
  <si>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</si>
  <si>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</si>
  <si>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</si>
  <si>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</si>
  <si>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</si>
  <si>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</si>
  <si>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</si>
  <si>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</si>
  <si>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</si>
  <si>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</si>
  <si>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</si>
  <si>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</si>
  <si>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</si>
  <si>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</si>
  <si>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</si>
  <si>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</si>
  <si>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</si>
  <si>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</si>
  <si>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</si>
  <si>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</si>
  <si>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</si>
  <si>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</si>
  <si>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</si>
  <si>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</si>
  <si>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</si>
  <si>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</si>
  <si>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</si>
  <si>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</si>
  <si>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</si>
  <si>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</si>
  <si>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</si>
  <si>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</si>
  <si>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</si>
  <si>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</si>
  <si>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</si>
  <si>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</si>
  <si>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</si>
  <si>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</si>
  <si>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</si>
  <si>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</si>
  <si>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</si>
  <si>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</si>
  <si>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</si>
  <si>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</si>
  <si>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</si>
  <si>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</si>
  <si>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</si>
  <si>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</si>
  <si>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</si>
  <si>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</si>
  <si>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</si>
  <si>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</si>
  <si>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</si>
  <si>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</si>
  <si>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</si>
  <si>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</si>
  <si>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</si>
  <si>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</si>
  <si>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</si>
  <si>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</si>
  <si>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</si>
  <si>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</si>
  <si>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</si>
  <si>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</si>
  <si>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</si>
  <si>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</si>
  <si>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</si>
  <si>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</si>
  <si>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</si>
  <si>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</si>
  <si>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</si>
  <si>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</si>
  <si>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</si>
  <si>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</si>
  <si>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</si>
  <si>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</si>
  <si>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</si>
  <si>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</si>
  <si>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</si>
  <si>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</si>
  <si>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</si>
  <si>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</si>
  <si>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</si>
  <si>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</si>
  <si>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</si>
  <si>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</si>
  <si>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</si>
  <si>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</si>
  <si>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</si>
  <si>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</si>
  <si>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</si>
  <si>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</si>
  <si>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</si>
  <si>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</si>
  <si>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</si>
  <si>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</si>
  <si>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</si>
  <si>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</si>
  <si>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</si>
  <si>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</si>
  <si>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</si>
  <si>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</si>
  <si>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</si>
  <si>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</si>
  <si>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</si>
  <si>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</si>
  <si>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</si>
  <si>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</si>
  <si>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</si>
  <si>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</si>
  <si>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</si>
  <si>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</si>
  <si>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</si>
  <si>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</si>
  <si>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</si>
  <si>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</si>
  <si>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</si>
  <si>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</si>
  <si>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</si>
  <si>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</si>
  <si>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</si>
  <si>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</si>
  <si>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</si>
  <si>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</si>
  <si>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</si>
  <si>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</si>
  <si>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</si>
  <si>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</si>
  <si>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</si>
  <si>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</si>
  <si>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</si>
  <si>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</si>
  <si>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</si>
  <si>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</si>
  <si>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</si>
  <si>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</si>
  <si>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</si>
  <si>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</si>
  <si>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</si>
  <si>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</si>
  <si>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</si>
  <si>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</si>
  <si>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</si>
  <si>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</si>
  <si>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</si>
  <si>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</si>
  <si>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</si>
  <si>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</si>
  <si>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</si>
  <si>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</si>
  <si>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</si>
  <si>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</si>
  <si>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</si>
  <si>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</si>
  <si>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</si>
  <si>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</si>
  <si>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</si>
  <si>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</si>
  <si>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</si>
  <si>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</si>
  <si>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</si>
  <si>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</si>
  <si>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</si>
  <si>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</si>
  <si>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</si>
  <si>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</si>
  <si>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</si>
  <si>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</si>
  <si>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</si>
  <si>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</si>
  <si>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</si>
  <si>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</si>
  <si>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</si>
  <si>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</si>
  <si>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</si>
  <si>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</si>
  <si>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</si>
  <si>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</si>
  <si>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</si>
  <si>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</si>
  <si>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</si>
  <si>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</si>
  <si>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</si>
  <si>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</si>
  <si>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</si>
  <si>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</si>
  <si>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</si>
  <si>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</si>
  <si>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</si>
  <si>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</si>
  <si>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</si>
  <si>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</si>
  <si>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</si>
  <si>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</si>
  <si>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</si>
  <si>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</si>
  <si>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</si>
  <si>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</si>
  <si>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</si>
  <si>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</si>
  <si>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</si>
  <si>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</si>
  <si>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</si>
  <si>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</si>
  <si>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</si>
  <si>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</si>
  <si>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</si>
  <si>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</si>
  <si>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</si>
  <si>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</si>
  <si>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</si>
  <si>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</si>
  <si>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</si>
  <si>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</si>
  <si>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</si>
  <si>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</si>
  <si>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</si>
  <si>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</si>
  <si>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</si>
  <si>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</si>
  <si>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</si>
  <si>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</si>
  <si>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</si>
  <si>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</si>
  <si>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</si>
  <si>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</si>
  <si>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</si>
  <si>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</si>
  <si>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</si>
  <si>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</si>
  <si>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</si>
  <si>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</si>
  <si>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</si>
  <si>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</si>
  <si>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</si>
  <si>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</si>
  <si>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</si>
  <si>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</si>
  <si>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</si>
  <si>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</si>
  <si>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</si>
  <si>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</si>
  <si>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</si>
  <si>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</si>
  <si>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</si>
  <si>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</si>
  <si>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</si>
  <si>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</si>
  <si>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</si>
  <si>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</si>
  <si>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</si>
  <si>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</si>
  <si>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</si>
  <si>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</si>
  <si>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</si>
  <si>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</si>
  <si>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</si>
  <si>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</si>
  <si>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</si>
  <si>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</si>
  <si>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</si>
  <si>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</si>
  <si>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</si>
  <si>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</si>
  <si>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</si>
  <si>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</si>
  <si>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</si>
  <si>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</si>
  <si>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</si>
  <si>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</si>
  <si>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</si>
  <si>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</si>
  <si>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</si>
  <si>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</si>
  <si>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</si>
  <si>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</si>
  <si>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</si>
  <si>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</si>
  <si>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</si>
  <si>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</si>
  <si>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</si>
  <si>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</si>
  <si>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</si>
  <si>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</si>
  <si>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</si>
  <si>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</si>
  <si>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</si>
  <si>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</si>
  <si>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</si>
  <si>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</si>
  <si>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</si>
  <si>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</si>
  <si>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</si>
  <si>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</si>
  <si>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</si>
  <si>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</si>
  <si>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</si>
  <si>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</si>
  <si>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</si>
  <si>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</si>
  <si>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</si>
  <si>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</si>
  <si>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</si>
  <si>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</si>
  <si>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</si>
  <si>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</si>
  <si>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</si>
  <si>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</si>
  <si>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</si>
  <si>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</si>
  <si>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</si>
  <si>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</si>
  <si>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</si>
  <si>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</si>
  <si>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</si>
  <si>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</si>
  <si>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</si>
  <si>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</si>
  <si>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</si>
  <si>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</si>
  <si>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</si>
  <si>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</si>
  <si>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</si>
  <si>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</si>
  <si>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</si>
  <si>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</si>
  <si>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</si>
  <si>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</si>
  <si>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</si>
  <si>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</si>
  <si>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</si>
  <si>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</si>
  <si>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</si>
  <si>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</si>
  <si>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</si>
  <si>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</si>
  <si>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</si>
  <si>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</si>
  <si>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</si>
  <si>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</si>
  <si>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</si>
  <si>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</si>
  <si>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</si>
  <si>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</si>
  <si>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</si>
  <si>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</si>
  <si>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</si>
  <si>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</si>
  <si>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</si>
  <si>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</si>
  <si>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</si>
  <si>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</si>
  <si>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</si>
  <si>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</si>
  <si>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</si>
  <si>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</si>
  <si>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</si>
  <si>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</si>
  <si>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</si>
  <si>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</si>
  <si>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</si>
  <si>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</si>
  <si>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</si>
  <si>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</si>
  <si>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</si>
  <si>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</si>
  <si>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</si>
  <si>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</si>
  <si>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</si>
  <si>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</si>
  <si>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</si>
  <si>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</si>
  <si>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</si>
  <si>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</si>
  <si>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</si>
  <si>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</si>
  <si>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</si>
  <si>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</si>
  <si>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</si>
  <si>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</si>
  <si>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</si>
  <si>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</si>
  <si>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</si>
  <si>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</si>
  <si>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</si>
  <si>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</si>
  <si>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</si>
  <si>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</si>
  <si>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</si>
  <si>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</si>
  <si>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</si>
  <si>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</si>
  <si>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</si>
  <si>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</si>
  <si>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</si>
  <si>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</si>
  <si>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</si>
  <si>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</si>
  <si>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</si>
  <si>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</si>
  <si>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</si>
  <si>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</si>
  <si>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</si>
  <si>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</si>
  <si>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</si>
  <si>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</si>
  <si>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</si>
  <si>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</si>
  <si>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</si>
  <si>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</si>
  <si>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</si>
  <si>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</si>
  <si>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</si>
  <si>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</si>
  <si>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</si>
  <si>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</si>
  <si>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</si>
  <si>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</si>
  <si>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</si>
  <si>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</si>
  <si>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</si>
  <si>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</si>
  <si>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</si>
  <si>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</si>
  <si>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</si>
  <si>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</si>
  <si>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</si>
  <si>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</si>
  <si>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</si>
  <si>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</si>
  <si>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</si>
  <si>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</si>
  <si>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</si>
  <si>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</si>
  <si>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</si>
  <si>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</si>
  <si>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</si>
  <si>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</si>
  <si>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</si>
  <si>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</si>
  <si>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</si>
  <si>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</si>
  <si>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</si>
  <si>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</si>
  <si>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</si>
  <si>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</si>
  <si>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</si>
  <si>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</si>
  <si>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</si>
  <si>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</si>
  <si>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</si>
  <si>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</si>
  <si>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</si>
  <si>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</si>
  <si>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</si>
  <si>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</si>
  <si>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</si>
  <si>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</si>
  <si>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</si>
  <si>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</si>
  <si>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</si>
  <si>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</si>
  <si>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</si>
  <si>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</si>
  <si>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</si>
  <si>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</si>
  <si>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</si>
  <si>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</si>
  <si>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</si>
  <si>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</si>
  <si>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</si>
  <si>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</si>
  <si>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</si>
  <si>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</si>
  <si>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</si>
  <si>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</si>
  <si>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</si>
  <si>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</si>
  <si>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</si>
  <si>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</si>
  <si>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</si>
  <si>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</si>
  <si>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</si>
  <si>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</si>
  <si>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</si>
  <si>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</si>
  <si>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</si>
  <si>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</si>
  <si>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</si>
  <si>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</si>
  <si>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</si>
  <si>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</si>
  <si>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</si>
  <si>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</si>
  <si>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</si>
  <si>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</si>
  <si>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</si>
  <si>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</si>
  <si>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</si>
  <si>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</si>
  <si>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</si>
  <si>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</si>
  <si>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</si>
  <si>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</si>
  <si>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</si>
  <si>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</si>
  <si>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</si>
  <si>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</si>
  <si>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</si>
  <si>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</si>
  <si>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</si>
  <si>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</si>
  <si>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</si>
  <si>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</si>
  <si>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</si>
  <si>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</si>
  <si>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</si>
  <si>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</si>
  <si>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</si>
  <si>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</si>
  <si>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</si>
  <si>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</si>
  <si>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</si>
  <si>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</si>
  <si>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</si>
  <si>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</si>
  <si>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</si>
  <si>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</si>
  <si>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</si>
  <si>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</si>
  <si>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</si>
  <si>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</si>
  <si>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</si>
  <si>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</si>
  <si>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</si>
  <si>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</si>
  <si>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</si>
  <si>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</si>
  <si>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</si>
  <si>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</si>
  <si>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</si>
  <si>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</si>
  <si>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</si>
  <si>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</si>
  <si>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</si>
  <si>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</si>
  <si>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</si>
  <si>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</si>
  <si>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</si>
  <si>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</si>
  <si>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</si>
  <si>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</si>
  <si>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</si>
  <si>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</si>
  <si>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</si>
  <si>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</si>
  <si>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</si>
  <si>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</si>
  <si>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</si>
  <si>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</si>
  <si>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</si>
  <si>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</si>
  <si>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</si>
  <si>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</si>
  <si>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</si>
  <si>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</si>
  <si>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</si>
  <si>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</si>
  <si>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</si>
  <si>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</si>
  <si>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</si>
  <si>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</si>
  <si>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</si>
  <si>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</si>
  <si>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</si>
  <si>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</si>
  <si>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</si>
  <si>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</si>
  <si>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</si>
  <si>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</si>
  <si>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</si>
  <si>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</si>
  <si>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</si>
  <si>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</si>
  <si>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</si>
  <si>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</si>
  <si>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</si>
  <si>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</si>
  <si>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</si>
  <si>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</si>
  <si>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</si>
  <si>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</si>
  <si>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</si>
  <si>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</si>
  <si>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</si>
  <si>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</si>
  <si>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</si>
  <si>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</si>
  <si>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</si>
  <si>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</si>
  <si>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</si>
  <si>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</si>
  <si>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</si>
  <si>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</si>
  <si>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</si>
  <si>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</si>
  <si>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</si>
  <si>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</si>
  <si>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</si>
  <si>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</si>
  <si>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</si>
  <si>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</si>
  <si>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</si>
  <si>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</si>
  <si>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</si>
  <si>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</si>
  <si>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</si>
  <si>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</si>
  <si>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</si>
  <si>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</si>
  <si>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</si>
  <si>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</si>
  <si>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</si>
  <si>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</si>
  <si>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</si>
  <si>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</si>
  <si>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</si>
  <si>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</si>
  <si>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</si>
  <si>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</si>
  <si>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</si>
  <si>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</si>
  <si>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</si>
  <si>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</si>
  <si>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</si>
  <si>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</si>
  <si>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</si>
  <si>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</si>
  <si>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</si>
  <si>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</si>
  <si>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</si>
  <si>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</si>
  <si>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</si>
  <si>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</si>
  <si>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</si>
  <si>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</si>
  <si>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</si>
  <si>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</si>
  <si>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</si>
  <si>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</si>
  <si>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</si>
  <si>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</si>
  <si>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</si>
  <si>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</si>
  <si>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</si>
  <si>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</si>
  <si>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</si>
  <si>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</si>
  <si>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</si>
  <si>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</si>
  <si>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</si>
  <si>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</si>
  <si>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</si>
  <si>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</si>
  <si>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</si>
  <si>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</si>
  <si>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</si>
  <si>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</si>
  <si>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</si>
  <si>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</si>
  <si>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</si>
  <si>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</si>
  <si>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</si>
  <si>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</si>
  <si>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</si>
  <si>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</si>
  <si>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</si>
  <si>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</si>
  <si>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</si>
  <si>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</si>
  <si>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</si>
  <si>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</si>
  <si>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</si>
  <si>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</si>
  <si>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</si>
  <si>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</si>
  <si>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</si>
  <si>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</si>
  <si>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</si>
  <si>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</si>
  <si>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</si>
  <si>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</si>
  <si>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</si>
  <si>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</si>
  <si>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</si>
  <si>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</si>
  <si>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</si>
  <si>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</si>
  <si>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</si>
  <si>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</si>
  <si>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</si>
  <si>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</si>
  <si>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</si>
  <si>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</si>
  <si>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</si>
  <si>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</si>
  <si>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</si>
  <si>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</si>
  <si>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</si>
  <si>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</si>
  <si>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</si>
  <si>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</si>
  <si>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</si>
  <si>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</si>
  <si>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</si>
  <si>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</si>
  <si>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</si>
  <si>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</si>
  <si>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</si>
  <si>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</si>
  <si>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</si>
  <si>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</si>
  <si>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</si>
  <si>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</si>
  <si>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</si>
  <si>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</si>
  <si>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</si>
  <si>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</si>
  <si>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</si>
  <si>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</si>
  <si>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</si>
  <si>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</si>
  <si>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</si>
  <si>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</si>
  <si>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</si>
  <si>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</si>
  <si>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</si>
  <si>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</si>
  <si>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</si>
  <si>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</si>
  <si>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</si>
  <si>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</si>
  <si>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</si>
  <si>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</si>
  <si>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</si>
  <si>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</si>
  <si>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</si>
  <si>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</si>
  <si>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</si>
  <si>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</si>
  <si>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</si>
  <si>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</si>
  <si>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</si>
  <si>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</si>
  <si>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</si>
  <si>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</si>
  <si>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</si>
  <si>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</si>
  <si>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</si>
  <si>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</si>
  <si>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</si>
  <si>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</si>
  <si>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</si>
  <si>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</si>
  <si>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</si>
  <si>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</si>
  <si>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</si>
  <si>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</si>
  <si>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</si>
  <si>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</si>
  <si>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</si>
  <si>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</si>
  <si>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</si>
  <si>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</si>
  <si>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</si>
  <si>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</si>
  <si>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</si>
  <si>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</si>
  <si>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</si>
  <si>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</si>
  <si>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</si>
  <si>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</si>
  <si>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</si>
  <si>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</si>
  <si>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</si>
  <si>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</si>
  <si>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</si>
  <si>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</si>
  <si>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</si>
  <si>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</si>
  <si>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</si>
  <si>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</si>
  <si>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</si>
  <si>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</si>
  <si>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</si>
  <si>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</si>
  <si>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</si>
  <si>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</si>
  <si>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</si>
  <si>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</si>
  <si>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</si>
  <si>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</si>
  <si>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</si>
  <si>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</si>
  <si>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</si>
  <si>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</si>
  <si>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</si>
  <si>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</si>
  <si>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</si>
  <si>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</si>
  <si>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</si>
  <si>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</si>
  <si>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</si>
  <si>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</si>
  <si>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</si>
  <si>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</si>
  <si>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</si>
  <si>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</si>
  <si>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</si>
  <si>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</si>
  <si>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</si>
  <si>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</si>
  <si>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</si>
  <si>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</si>
  <si>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</si>
  <si>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</si>
  <si>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</si>
  <si>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</si>
  <si>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</si>
  <si>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</si>
  <si>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</si>
  <si>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</si>
  <si>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</si>
  <si>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</si>
  <si>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</si>
  <si>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</si>
  <si>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</si>
  <si>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</si>
  <si>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</si>
  <si>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</si>
  <si>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</si>
  <si>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</si>
  <si>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</si>
  <si>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</si>
  <si>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</si>
  <si>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</si>
  <si>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</si>
  <si>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</si>
  <si>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</si>
  <si>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</si>
  <si>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</si>
  <si>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</si>
  <si>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</si>
  <si>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</si>
  <si>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</si>
  <si>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</si>
  <si>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</si>
  <si>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</si>
  <si>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</si>
  <si>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</si>
  <si>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</si>
  <si>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</si>
  <si>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</si>
  <si>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</si>
  <si>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</si>
  <si>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</si>
  <si>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</si>
  <si>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</si>
  <si>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</si>
  <si>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</si>
  <si>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</si>
  <si>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</si>
  <si>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</si>
  <si>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</si>
  <si>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</si>
  <si>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</si>
  <si>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</si>
  <si>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</si>
  <si>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</si>
  <si>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</si>
  <si>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</si>
  <si>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</si>
  <si>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</si>
  <si>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</si>
  <si>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</si>
  <si>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</si>
  <si>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</si>
  <si>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</si>
  <si>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</si>
  <si>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</si>
  <si>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</si>
  <si>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</si>
  <si>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</si>
  <si>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</si>
  <si>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</si>
  <si>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</si>
  <si>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</si>
  <si>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</si>
  <si>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</si>
  <si>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</si>
  <si>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</si>
  <si>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</si>
  <si>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</si>
  <si>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</si>
  <si>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</si>
  <si>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</si>
  <si>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</si>
  <si>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</si>
  <si>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</si>
  <si>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</si>
  <si>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</si>
  <si>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</si>
  <si>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</si>
  <si>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</si>
  <si>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</si>
  <si>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</si>
  <si>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</si>
  <si>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</si>
  <si>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</si>
  <si>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</si>
  <si>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</si>
  <si>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</si>
  <si>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</si>
  <si>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</si>
  <si>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</si>
  <si>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</si>
  <si>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</si>
  <si>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</si>
  <si>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</si>
  <si>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</si>
  <si>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</si>
  <si>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</si>
  <si>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</si>
  <si>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</si>
  <si>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</si>
  <si>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</si>
  <si>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</si>
  <si>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</si>
  <si>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</si>
  <si>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</si>
  <si>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</si>
  <si>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</si>
  <si>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</si>
  <si>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</si>
  <si>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</si>
  <si>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</si>
  <si>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</si>
  <si>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</si>
  <si>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</si>
  <si>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</si>
  <si>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</si>
  <si>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</si>
  <si>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</si>
  <si>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</si>
  <si>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</si>
  <si>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</si>
  <si>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</si>
  <si>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</si>
  <si>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</si>
  <si>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</si>
  <si>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</si>
  <si>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</si>
  <si>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</si>
  <si>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</si>
  <si>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</si>
  <si>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</si>
  <si>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</si>
  <si>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</si>
  <si>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</si>
  <si>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</si>
  <si>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</si>
  <si>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</si>
  <si>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</si>
  <si>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</si>
  <si>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</si>
  <si>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</si>
  <si>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</si>
  <si>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</si>
  <si>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</si>
  <si>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</si>
  <si>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</si>
  <si>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</si>
  <si>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</si>
  <si>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</si>
  <si>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</si>
  <si>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</si>
  <si>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</si>
  <si>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</si>
  <si>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</si>
  <si>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</si>
  <si>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</si>
  <si>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</si>
  <si>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</si>
  <si>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</si>
  <si>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</si>
  <si>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</si>
  <si>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</si>
  <si>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</si>
  <si>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</si>
  <si>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</si>
  <si>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</si>
  <si>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</si>
  <si>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</si>
  <si>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</si>
  <si>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</si>
  <si>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</si>
  <si>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</si>
  <si>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</si>
  <si>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</si>
  <si>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</si>
  <si>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</si>
  <si>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</si>
  <si>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</si>
  <si>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</si>
  <si>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</si>
  <si>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</si>
  <si>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</si>
  <si>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</si>
  <si>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</si>
  <si>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</si>
  <si>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</si>
  <si>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</si>
  <si>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</si>
  <si>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</si>
  <si>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</si>
  <si>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</si>
  <si>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</si>
  <si>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</si>
  <si>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</si>
  <si>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</si>
  <si>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</si>
  <si>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</si>
  <si>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</si>
  <si>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</si>
  <si>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</si>
  <si>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</si>
  <si>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</si>
  <si>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</si>
  <si>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</si>
  <si>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</si>
  <si>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</si>
  <si>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</si>
  <si>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</si>
  <si>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</si>
  <si>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</si>
  <si>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</si>
  <si>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</si>
  <si>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</si>
  <si>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</si>
  <si>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</si>
  <si>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</si>
  <si>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</si>
  <si>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</si>
  <si>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</si>
  <si>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</si>
  <si>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</si>
  <si>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</si>
  <si>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</si>
  <si>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</si>
  <si>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</si>
  <si>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</si>
  <si>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</si>
  <si>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</si>
  <si>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</si>
  <si>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</si>
  <si>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</si>
  <si>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</si>
  <si>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</si>
  <si>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</si>
  <si>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</si>
  <si>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</si>
  <si>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</si>
  <si>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</si>
  <si>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</si>
  <si>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</si>
  <si>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</si>
  <si>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</si>
  <si>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</si>
  <si>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</si>
  <si>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</si>
  <si>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</si>
  <si>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</si>
  <si>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</si>
  <si>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</si>
  <si>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</si>
  <si>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</si>
  <si>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</si>
  <si>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</si>
  <si>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</si>
  <si>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</si>
  <si>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</si>
  <si>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</si>
  <si>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</si>
  <si>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</si>
  <si>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</si>
  <si>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</si>
  <si>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</si>
  <si>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</si>
  <si>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</si>
  <si>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</si>
  <si>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</si>
  <si>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</si>
  <si>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</si>
  <si>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</si>
  <si>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</si>
  <si>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</si>
  <si>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</si>
  <si>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</si>
  <si>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</si>
  <si>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</si>
  <si>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</si>
  <si>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</si>
  <si>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</si>
  <si>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</si>
  <si>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</si>
  <si>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</si>
  <si>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</si>
  <si>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</si>
  <si>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</si>
  <si>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</si>
  <si>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</si>
  <si>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</si>
  <si>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</si>
  <si>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</si>
  <si>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</si>
  <si>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</si>
  <si>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</si>
  <si>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</si>
  <si>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</si>
  <si>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</si>
  <si>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</si>
  <si>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</si>
  <si>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</si>
  <si>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</si>
  <si>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</si>
  <si>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</si>
  <si>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</si>
  <si>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</si>
  <si>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</si>
  <si>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</si>
  <si>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</si>
  <si>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</si>
  <si>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</si>
  <si>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</si>
  <si>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</si>
  <si>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</si>
  <si>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</si>
  <si>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</si>
  <si>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</si>
  <si>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</si>
  <si>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</si>
  <si>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</si>
  <si>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</si>
  <si>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</si>
  <si>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</si>
  <si>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</si>
  <si>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</si>
  <si>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</si>
  <si>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</si>
  <si>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</si>
  <si>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</si>
  <si>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</si>
  <si>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</si>
  <si>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</si>
  <si>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</si>
  <si>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</si>
  <si>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</si>
  <si>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</si>
  <si>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</si>
  <si>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</si>
  <si>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</si>
  <si>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</si>
  <si>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</si>
  <si>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</si>
  <si>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</si>
  <si>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</si>
  <si>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</si>
  <si>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</si>
  <si>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</si>
  <si>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</si>
  <si>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</si>
  <si>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</si>
  <si>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</si>
  <si>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</si>
  <si>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</si>
  <si>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</si>
  <si>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</si>
  <si>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</si>
  <si>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</si>
  <si>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</si>
  <si>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</si>
  <si>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</si>
  <si>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</si>
  <si>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</si>
  <si>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</si>
  <si>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</si>
  <si>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</si>
  <si>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</si>
  <si>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</si>
  <si>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</si>
  <si>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</si>
  <si>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</si>
  <si>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</si>
  <si>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</si>
  <si>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</si>
  <si>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</si>
  <si>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</si>
  <si>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</si>
  <si>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</si>
  <si>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</si>
  <si>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</si>
  <si>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</si>
  <si>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</si>
  <si>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</si>
  <si>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</si>
  <si>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</si>
  <si>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</si>
  <si>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</si>
  <si>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</si>
  <si>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</si>
  <si>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</si>
  <si>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</si>
  <si>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</si>
  <si>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</si>
  <si>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</si>
  <si>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</si>
  <si>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</si>
  <si>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</si>
  <si>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</si>
  <si>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</si>
  <si>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</si>
  <si>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</si>
  <si>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</si>
  <si>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</si>
  <si>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</si>
  <si>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</si>
  <si>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</si>
  <si>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</si>
  <si>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</si>
  <si>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</si>
  <si>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</si>
  <si>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</si>
  <si>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</si>
  <si>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</si>
  <si>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</si>
  <si>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</si>
  <si>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</si>
  <si>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</si>
  <si>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</si>
  <si>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</si>
  <si>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</si>
  <si>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</si>
  <si>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</si>
  <si>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</si>
  <si>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</si>
  <si>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</si>
  <si>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</si>
  <si>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</si>
  <si>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</si>
  <si>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</si>
  <si>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</si>
  <si>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</si>
  <si>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</si>
  <si>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</si>
  <si>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</si>
  <si>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</si>
  <si>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</si>
  <si>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</si>
  <si>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</si>
  <si>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</si>
  <si>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</si>
  <si>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</si>
  <si>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</si>
  <si>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</si>
  <si>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</si>
  <si>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</si>
  <si>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</si>
  <si>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</si>
  <si>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</si>
  <si>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</si>
  <si>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</si>
  <si>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</si>
  <si>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</si>
  <si>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</si>
  <si>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</si>
  <si>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</si>
  <si>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</si>
  <si>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</si>
  <si>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</si>
  <si>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</si>
  <si>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</si>
  <si>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</si>
  <si>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</si>
  <si>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</si>
  <si>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</si>
  <si>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</si>
  <si>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</si>
  <si>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</si>
  <si>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</si>
  <si>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</si>
  <si>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</si>
  <si>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</si>
  <si>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</si>
  <si>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</si>
  <si>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</si>
  <si>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</si>
  <si>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</si>
  <si>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</si>
  <si>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</si>
  <si>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</si>
  <si>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</si>
  <si>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</si>
  <si>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</si>
  <si>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</si>
  <si>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</si>
  <si>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</si>
  <si>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</si>
  <si>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</si>
  <si>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</si>
  <si>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</si>
  <si>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</si>
  <si>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</si>
  <si>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</si>
  <si>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</si>
  <si>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</si>
  <si>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</si>
  <si>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</si>
  <si>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</si>
  <si>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</si>
  <si>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</si>
  <si>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</si>
  <si>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</si>
  <si>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</si>
  <si>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</si>
  <si>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</si>
  <si>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</si>
  <si>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</si>
  <si>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</si>
  <si>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</si>
  <si>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</si>
  <si>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</si>
  <si>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</si>
  <si>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</si>
  <si>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</si>
  <si>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</si>
  <si>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</si>
  <si>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</si>
  <si>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</si>
  <si>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</si>
  <si>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</si>
  <si>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</si>
  <si>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</si>
  <si>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</si>
  <si>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</si>
  <si>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</si>
  <si>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</si>
  <si>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</si>
  <si>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</si>
  <si>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</si>
  <si>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</si>
  <si>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</si>
  <si>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</si>
  <si>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</si>
  <si>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</si>
  <si>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</si>
  <si>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</si>
  <si>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</si>
  <si>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</si>
  <si>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</si>
  <si>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</si>
  <si>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</si>
  <si>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</si>
  <si>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</si>
  <si>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</si>
  <si>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</si>
  <si>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</si>
  <si>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</si>
  <si>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</si>
  <si>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</si>
  <si>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</si>
  <si>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</si>
  <si>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</si>
  <si>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</si>
  <si>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</si>
  <si>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</si>
  <si>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</si>
  <si>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</si>
  <si>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</si>
  <si>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</si>
  <si>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</si>
  <si>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</si>
  <si>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</si>
  <si>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</si>
  <si>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</si>
  <si>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</si>
  <si>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</si>
  <si>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</si>
  <si>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</si>
  <si>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</si>
  <si>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</si>
  <si>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</si>
  <si>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</si>
  <si>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</si>
  <si>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</si>
  <si>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</si>
  <si>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</si>
  <si>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</si>
  <si>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</si>
  <si>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</si>
  <si>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</si>
  <si>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</si>
  <si>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</si>
  <si>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</si>
  <si>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</si>
  <si>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</si>
  <si>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</si>
  <si>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</si>
  <si>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</si>
  <si>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</si>
  <si>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</si>
  <si>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</si>
  <si>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</si>
  <si>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</si>
  <si>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</si>
  <si>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</si>
  <si>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</si>
  <si>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</si>
  <si>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</si>
  <si>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</si>
  <si>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</si>
  <si>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</si>
  <si>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</si>
  <si>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</si>
  <si>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</si>
  <si>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</si>
  <si>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</si>
  <si>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</si>
  <si>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</si>
  <si>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</si>
  <si>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</si>
  <si>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</si>
  <si>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</si>
  <si>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</si>
  <si>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</si>
  <si>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</si>
  <si>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</si>
  <si>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</si>
  <si>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</si>
  <si>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</si>
  <si>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</si>
  <si>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</si>
  <si>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</si>
  <si>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</si>
  <si>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</si>
  <si>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</si>
  <si>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</si>
  <si>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</si>
  <si>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</si>
  <si>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</si>
  <si>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</si>
  <si>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</si>
  <si>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</si>
  <si>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</si>
  <si>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</si>
  <si>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</si>
  <si>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</si>
  <si>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</si>
  <si>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</si>
  <si>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</si>
  <si>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</si>
  <si>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</si>
  <si>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</si>
  <si>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</si>
  <si>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</si>
  <si>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</si>
  <si>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</si>
  <si>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</si>
  <si>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</si>
  <si>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</si>
  <si>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</si>
  <si>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</si>
  <si>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</si>
  <si>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</si>
  <si>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</si>
  <si>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</si>
  <si>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</si>
  <si>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</si>
  <si>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</si>
  <si>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</si>
  <si>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</si>
  <si>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</si>
  <si>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</si>
  <si>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</si>
  <si>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</si>
  <si>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</si>
  <si>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</si>
  <si>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</si>
  <si>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</si>
  <si>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</si>
  <si>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</si>
  <si>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</si>
  <si>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</si>
  <si>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</si>
  <si>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</si>
  <si>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</si>
  <si>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</si>
  <si>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</si>
  <si>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</si>
  <si>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</si>
  <si>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</si>
  <si>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</si>
  <si>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</si>
  <si>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</si>
  <si>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</si>
  <si>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</si>
  <si>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</si>
  <si>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</si>
  <si>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</si>
  <si>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</si>
  <si>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</si>
  <si>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</si>
  <si>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</si>
  <si>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</si>
  <si>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</si>
  <si>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</si>
  <si>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</si>
  <si>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</si>
  <si>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</si>
  <si>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</si>
  <si>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</si>
  <si>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</si>
  <si>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</si>
  <si>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</si>
  <si>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</si>
  <si>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</si>
  <si>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</si>
  <si>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</si>
  <si>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</si>
  <si>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</si>
  <si>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</si>
  <si>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</si>
  <si>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</si>
  <si>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</si>
  <si>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</si>
  <si>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</si>
  <si>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</si>
  <si>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</si>
  <si>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</si>
  <si>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</si>
  <si>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</si>
  <si>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</si>
  <si>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</si>
  <si>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</si>
  <si>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</si>
  <si>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</si>
  <si>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</si>
  <si>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</si>
  <si>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</si>
  <si>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</si>
  <si>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</si>
  <si>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</si>
  <si>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</si>
  <si>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</si>
  <si>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</si>
  <si>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</si>
  <si>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</si>
  <si>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</si>
  <si>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</si>
  <si>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</si>
  <si>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</si>
  <si>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</si>
  <si>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</si>
  <si>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</si>
  <si>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</si>
  <si>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</si>
  <si>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</si>
  <si>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</si>
  <si>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</si>
  <si>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</si>
  <si>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</si>
  <si>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</si>
  <si>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</si>
  <si>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</si>
  <si>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</si>
  <si>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</si>
  <si>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</si>
  <si>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</si>
  <si>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</si>
  <si>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</si>
  <si>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</si>
  <si>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</si>
  <si>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</si>
  <si>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</si>
  <si>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</si>
  <si>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</si>
  <si>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</si>
  <si>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</si>
  <si>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</si>
  <si>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</si>
  <si>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</si>
  <si>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</si>
  <si>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</si>
  <si>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</si>
  <si>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</si>
  <si>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</si>
  <si>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</si>
  <si>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</si>
  <si>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</si>
  <si>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</si>
  <si>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</si>
  <si>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</si>
  <si>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</si>
  <si>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</si>
  <si>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</si>
  <si>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</si>
  <si>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</si>
  <si>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</si>
  <si>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</si>
  <si>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</si>
  <si>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</si>
  <si>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</si>
  <si>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</si>
  <si>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</si>
  <si>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</si>
  <si>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</si>
  <si>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</si>
  <si>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</si>
  <si>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</si>
  <si>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</si>
  <si>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</si>
  <si>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</si>
  <si>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</si>
  <si>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</si>
  <si>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</si>
  <si>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</si>
  <si>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</si>
  <si>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</si>
  <si>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</si>
  <si>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</si>
  <si>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</si>
  <si>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</si>
  <si>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</si>
  <si>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</si>
  <si>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</si>
  <si>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</si>
  <si>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</si>
  <si>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</si>
  <si>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</si>
  <si>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</si>
  <si>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</si>
  <si>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</si>
  <si>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</si>
  <si>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</si>
  <si>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</si>
  <si>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</si>
  <si>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</si>
  <si>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</si>
  <si>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</si>
  <si>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</si>
  <si>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</si>
  <si>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</si>
  <si>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</si>
  <si>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</si>
  <si>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</si>
  <si>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</si>
  <si>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</si>
  <si>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</si>
  <si>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</si>
  <si>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</si>
  <si>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</si>
  <si>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</si>
  <si>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</si>
  <si>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</si>
  <si>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</si>
  <si>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</si>
  <si>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</si>
  <si>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</si>
  <si>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</si>
  <si>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</si>
  <si>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</si>
  <si>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</si>
  <si>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</si>
  <si>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</si>
  <si>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</si>
  <si>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</si>
  <si>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</si>
  <si>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</si>
  <si>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</si>
  <si>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</si>
  <si>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</si>
  <si>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</si>
  <si>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</si>
  <si>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</si>
  <si>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</si>
  <si>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</si>
  <si>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</si>
  <si>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</si>
  <si>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</si>
  <si>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</si>
  <si>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</si>
  <si>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</si>
  <si>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</si>
  <si>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</si>
  <si>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</si>
  <si>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</si>
  <si>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</si>
  <si>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</si>
  <si>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</si>
  <si>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</si>
  <si>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</si>
  <si>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</si>
  <si>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</si>
  <si>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</si>
  <si>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</si>
  <si>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</si>
  <si>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</si>
  <si>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</si>
  <si>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</si>
  <si>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</si>
  <si>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</si>
  <si>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</si>
  <si>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</si>
  <si>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</si>
  <si>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</si>
  <si>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</si>
  <si>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</si>
  <si>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</si>
  <si>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</si>
  <si>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</si>
  <si>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</si>
  <si>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</si>
  <si>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</si>
  <si>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</si>
  <si>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</si>
  <si>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</si>
  <si>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</si>
  <si>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</si>
  <si>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</si>
  <si>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</si>
  <si>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</si>
  <si>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</si>
  <si>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</si>
  <si>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</si>
  <si>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</si>
  <si>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</si>
  <si>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</si>
  <si>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</si>
  <si>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</si>
  <si>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</si>
  <si>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</si>
  <si>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</si>
  <si>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</si>
  <si>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</si>
  <si>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</si>
  <si>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</si>
  <si>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</si>
  <si>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</si>
  <si>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</si>
  <si>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</si>
  <si>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</si>
  <si>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</si>
  <si>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</si>
  <si>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</si>
  <si>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</si>
  <si>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</si>
  <si>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</si>
  <si>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</si>
  <si>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</si>
  <si>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</si>
  <si>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</si>
  <si>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</si>
  <si>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</si>
  <si>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</si>
  <si>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</si>
  <si>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</si>
  <si>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</si>
  <si>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</si>
  <si>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</si>
  <si>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</si>
  <si>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</si>
  <si>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</si>
  <si>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</si>
  <si>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</si>
  <si>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</si>
  <si>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</si>
  <si>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</si>
  <si>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</si>
  <si>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</si>
  <si>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</si>
  <si>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</si>
  <si>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</si>
  <si>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</si>
  <si>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</si>
  <si>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</si>
  <si>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</si>
  <si>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</si>
  <si>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</si>
  <si>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</si>
  <si>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</si>
  <si>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</si>
  <si>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</si>
  <si>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</si>
  <si>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</si>
  <si>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</si>
  <si>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</si>
  <si>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</si>
  <si>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</si>
  <si>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</si>
  <si>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</si>
  <si>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</si>
  <si>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</si>
  <si>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</si>
  <si>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</si>
  <si>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</si>
  <si>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</si>
  <si>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</si>
  <si>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</si>
  <si>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</si>
  <si>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</si>
  <si>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</si>
  <si>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</si>
  <si>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</si>
  <si>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</si>
  <si>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</si>
  <si>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</si>
  <si>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</si>
  <si>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</si>
  <si>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</si>
  <si>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</si>
  <si>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</si>
  <si>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</si>
  <si>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</si>
  <si>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</si>
  <si>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</si>
  <si>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</si>
  <si>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</si>
  <si>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</si>
  <si>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</si>
  <si>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</si>
  <si>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</si>
  <si>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</si>
  <si>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</si>
  <si>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</si>
  <si>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</si>
  <si>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</si>
  <si>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</si>
  <si>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</si>
  <si>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</si>
  <si>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</si>
  <si>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</si>
  <si>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</si>
  <si>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</si>
  <si>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</si>
  <si>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</si>
  <si>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</si>
  <si>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</si>
  <si>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</si>
  <si>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</si>
  <si>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</si>
  <si>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</si>
  <si>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</si>
  <si>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</si>
  <si>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</si>
  <si>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</si>
  <si>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</si>
  <si>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</si>
  <si>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</si>
  <si>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</si>
  <si>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</si>
  <si>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</si>
  <si>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</si>
  <si>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</si>
  <si>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</si>
  <si>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</si>
  <si>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</si>
  <si>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</si>
  <si>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</si>
  <si>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</si>
  <si>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</si>
  <si>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</si>
  <si>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</si>
  <si>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</si>
  <si>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</si>
  <si>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</si>
  <si>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</si>
  <si>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</si>
  <si>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</si>
  <si>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</si>
  <si>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</si>
  <si>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</si>
  <si>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</si>
  <si>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</si>
  <si>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</si>
  <si>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</si>
  <si>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</si>
  <si>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</si>
  <si>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</si>
  <si>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</si>
  <si>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</si>
  <si>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</si>
  <si>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</si>
  <si>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</si>
  <si>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</si>
  <si>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</si>
  <si>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</si>
  <si>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</si>
  <si>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</si>
  <si>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</si>
  <si>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</si>
  <si>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</si>
  <si>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</si>
  <si>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</si>
  <si>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</si>
  <si>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</si>
  <si>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</si>
  <si>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</si>
  <si>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</si>
  <si>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</si>
  <si>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</si>
  <si>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</si>
  <si>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</si>
  <si>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</si>
  <si>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</si>
  <si>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</si>
  <si>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</si>
  <si>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</si>
  <si>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</si>
  <si>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</si>
  <si>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</si>
  <si>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</si>
  <si>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</si>
  <si>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</si>
  <si>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</si>
  <si>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</si>
  <si>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</si>
  <si>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</si>
  <si>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</si>
  <si>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</si>
  <si>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</si>
  <si>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</si>
  <si>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</si>
  <si>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</si>
  <si>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</si>
  <si>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</si>
  <si>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</si>
  <si>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</si>
  <si>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</si>
  <si>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</si>
  <si>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</si>
  <si>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</si>
  <si>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</si>
  <si>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</si>
  <si>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</si>
  <si>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</si>
  <si>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</si>
  <si>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</si>
  <si>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</si>
  <si>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</si>
  <si>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</si>
  <si>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</si>
  <si>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</si>
  <si>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</si>
  <si>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</si>
  <si>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</si>
  <si>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</si>
  <si>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</si>
  <si>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</si>
  <si>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</si>
  <si>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</si>
  <si>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</si>
  <si>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</si>
  <si>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</si>
  <si>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</si>
  <si>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</si>
  <si>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</si>
  <si>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</si>
  <si>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</si>
  <si>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</si>
  <si>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</si>
  <si>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</si>
  <si>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</si>
  <si>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</si>
  <si>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</si>
  <si>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</si>
  <si>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</si>
  <si>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</si>
  <si>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</si>
  <si>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</si>
  <si>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</si>
  <si>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</si>
  <si>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</si>
  <si>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</si>
  <si>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</si>
  <si>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</si>
  <si>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</si>
  <si>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</si>
  <si>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</si>
  <si>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</si>
  <si>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</si>
  <si>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</si>
  <si>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</si>
  <si>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</si>
  <si>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</si>
  <si>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</si>
  <si>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</si>
  <si>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</si>
  <si>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</si>
  <si>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</si>
  <si>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</si>
  <si>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</si>
  <si>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</si>
  <si>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</si>
  <si>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</si>
  <si>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</si>
  <si>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</si>
  <si>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</si>
  <si>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</si>
  <si>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</si>
  <si>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</si>
  <si>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</si>
  <si>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</si>
  <si>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</si>
  <si>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</si>
  <si>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</si>
  <si>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</si>
  <si>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</si>
  <si>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</si>
  <si>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</si>
  <si>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</si>
  <si>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</si>
  <si>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</si>
  <si>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</si>
  <si>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</si>
  <si>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</si>
  <si>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</si>
  <si>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</si>
  <si>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</si>
  <si>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</si>
  <si>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</si>
  <si>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</si>
  <si>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</si>
  <si>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</si>
  <si>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</si>
  <si>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</si>
  <si>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</si>
  <si>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</si>
  <si>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</si>
  <si>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</si>
  <si>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</si>
  <si>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</si>
  <si>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</si>
  <si>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</si>
  <si>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</si>
  <si>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</si>
  <si>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</si>
  <si>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</si>
  <si>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</si>
  <si>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</si>
  <si>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</si>
  <si>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</si>
  <si>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</si>
  <si>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</si>
  <si>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</si>
  <si>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</si>
  <si>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</si>
  <si>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</si>
  <si>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</si>
  <si>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</si>
  <si>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</si>
  <si>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</si>
  <si>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</si>
  <si>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</si>
  <si>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</si>
  <si>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</si>
  <si>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</si>
  <si>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</si>
  <si>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</si>
  <si>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</si>
  <si>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</si>
  <si>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</si>
  <si>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</si>
  <si>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</si>
  <si>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</si>
  <si>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</si>
  <si>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</si>
  <si>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</si>
  <si>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</si>
  <si>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</si>
  <si>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</si>
  <si>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</si>
  <si>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</si>
  <si>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</si>
  <si>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</si>
  <si>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</si>
  <si>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</si>
  <si>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</si>
  <si>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</si>
  <si>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</si>
  <si>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</si>
  <si>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</si>
  <si>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</si>
  <si>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</si>
  <si>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</si>
  <si>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</si>
  <si>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</si>
  <si>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</si>
  <si>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</si>
  <si>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</si>
  <si>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</si>
  <si>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</si>
  <si>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</si>
  <si>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</si>
  <si>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</si>
  <si>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</si>
  <si>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</si>
  <si>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</si>
  <si>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</si>
  <si>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</si>
  <si>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</si>
  <si>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</si>
  <si>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</si>
  <si>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</si>
  <si>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</si>
  <si>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</si>
  <si>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</si>
  <si>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</si>
  <si>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</si>
  <si>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</si>
  <si>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</si>
  <si>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</si>
  <si>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</si>
  <si>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</si>
  <si>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</si>
  <si>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</si>
  <si>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</si>
  <si>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</si>
  <si>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</si>
  <si>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</si>
  <si>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</si>
  <si>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</si>
  <si>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</si>
  <si>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</si>
  <si>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</si>
  <si>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</si>
  <si>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</si>
  <si>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</si>
  <si>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</si>
  <si>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</si>
  <si>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</si>
  <si>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</si>
  <si>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</si>
  <si>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</si>
  <si>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</si>
  <si>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</si>
  <si>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</si>
  <si>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</si>
  <si>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</si>
  <si>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</si>
  <si>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</si>
  <si>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</si>
  <si>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</si>
  <si>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</si>
  <si>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</si>
  <si>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</si>
  <si>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</si>
  <si>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</si>
  <si>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</si>
  <si>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</si>
  <si>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</si>
  <si>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</si>
  <si>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</si>
  <si>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</si>
  <si>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</si>
  <si>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</si>
  <si>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</si>
  <si>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</si>
  <si>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</si>
  <si>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</si>
  <si>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</si>
  <si>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</si>
  <si>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</si>
  <si>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</si>
  <si>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</si>
  <si>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</si>
  <si>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</si>
  <si>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</si>
  <si>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</si>
  <si>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</si>
  <si>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</si>
  <si>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</si>
  <si>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</si>
  <si>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</si>
  <si>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</si>
  <si>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</si>
  <si>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</si>
  <si>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</si>
  <si>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</si>
  <si>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</si>
  <si>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</si>
  <si>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</si>
  <si>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</si>
  <si>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</si>
  <si>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</si>
  <si>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</si>
  <si>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</si>
  <si>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</si>
  <si>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</si>
  <si>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</si>
  <si>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</si>
  <si>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</si>
  <si>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</si>
  <si>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</si>
  <si>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</si>
  <si>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</si>
  <si>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</si>
  <si>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</si>
  <si>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</si>
  <si>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</si>
  <si>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</si>
  <si>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</si>
  <si>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</si>
  <si>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</si>
  <si>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</si>
  <si>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</si>
  <si>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</si>
  <si>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</si>
  <si>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</si>
  <si>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</si>
  <si>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</si>
  <si>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</si>
  <si>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</si>
  <si>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</si>
  <si>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</si>
  <si>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</si>
  <si>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</si>
  <si>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</si>
  <si>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</si>
  <si>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</si>
  <si>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</si>
  <si>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</si>
  <si>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</si>
  <si>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</si>
  <si>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</si>
  <si>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</si>
  <si>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</si>
  <si>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</si>
  <si>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</si>
  <si>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</si>
  <si>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</si>
  <si>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</si>
  <si>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</si>
  <si>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</si>
  <si>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</si>
  <si>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</si>
  <si>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</si>
  <si>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</si>
  <si>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</si>
  <si>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</si>
  <si>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</si>
  <si>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</si>
  <si>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</si>
  <si>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</si>
  <si>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</si>
  <si>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</si>
  <si>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</si>
  <si>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</si>
  <si>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</si>
  <si>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</si>
  <si>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</si>
  <si>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</si>
  <si>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</si>
  <si>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</si>
  <si>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</si>
  <si>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</si>
  <si>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</si>
  <si>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</si>
  <si>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</si>
  <si>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</si>
  <si>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</si>
  <si>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</si>
  <si>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</si>
  <si>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</si>
  <si>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</si>
  <si>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</si>
  <si>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</si>
  <si>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</si>
  <si>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</si>
  <si>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</si>
  <si>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</si>
  <si>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</si>
  <si>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</si>
  <si>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</si>
  <si>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</si>
  <si>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</si>
  <si>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</si>
  <si>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</si>
  <si>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</si>
  <si>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</si>
  <si>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</si>
  <si>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</si>
  <si>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</si>
  <si>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</si>
  <si>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</si>
  <si>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</si>
  <si>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</si>
  <si>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</si>
  <si>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</si>
  <si>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</si>
  <si>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</si>
  <si>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</si>
  <si>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</si>
  <si>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</si>
  <si>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</si>
  <si>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</si>
  <si>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</si>
  <si>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</si>
  <si>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</si>
  <si>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</si>
  <si>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</si>
  <si>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</si>
  <si>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</si>
  <si>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</si>
  <si>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</si>
  <si>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</si>
  <si>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</si>
  <si>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</si>
  <si>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</si>
  <si>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</si>
  <si>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</si>
  <si>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</si>
  <si>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</si>
  <si>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</si>
  <si>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</si>
  <si>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</si>
  <si>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</si>
  <si>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</si>
  <si>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</si>
  <si>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</si>
  <si>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</si>
  <si>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</si>
  <si>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</si>
  <si>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</si>
  <si>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</si>
  <si>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</si>
  <si>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</si>
  <si>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</si>
  <si>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</si>
  <si>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</si>
  <si>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</si>
  <si>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</si>
  <si>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</si>
  <si>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</si>
  <si>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</si>
  <si>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</si>
  <si>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</si>
  <si>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</si>
  <si>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</si>
  <si>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</si>
  <si>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</si>
  <si>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</si>
  <si>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</si>
  <si>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</si>
  <si>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</si>
  <si>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</si>
  <si>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</si>
  <si>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</si>
  <si>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</si>
  <si>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</si>
  <si>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</si>
  <si>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</si>
  <si>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</si>
  <si>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</si>
  <si>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</si>
  <si>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</si>
  <si>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</si>
  <si>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</si>
  <si>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</si>
  <si>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</si>
  <si>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</si>
  <si>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</si>
  <si>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</si>
  <si>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</si>
  <si>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</si>
  <si>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</si>
  <si>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</si>
  <si>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</si>
  <si>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</si>
  <si>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</si>
  <si>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</si>
  <si>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</si>
  <si>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</si>
  <si>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</si>
  <si>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</si>
  <si>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</si>
  <si>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</si>
  <si>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</si>
  <si>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</si>
  <si>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</si>
  <si>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</si>
  <si>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</si>
  <si>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</si>
  <si>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</si>
  <si>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</si>
  <si>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</si>
  <si>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</si>
  <si>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</si>
  <si>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</si>
  <si>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</si>
  <si>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</si>
  <si>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</si>
  <si>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</si>
  <si>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</si>
  <si>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</si>
  <si>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</si>
  <si>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</si>
  <si>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</si>
  <si>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</si>
  <si>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</si>
  <si>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</si>
  <si>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</si>
  <si>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</si>
  <si>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</si>
  <si>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</si>
  <si>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</si>
  <si>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</si>
  <si>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</si>
  <si>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</si>
  <si>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</si>
  <si>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</si>
  <si>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</si>
  <si>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</si>
  <si>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</si>
  <si>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</si>
  <si>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</si>
  <si>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</si>
  <si>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</si>
  <si>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</si>
  <si>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</si>
  <si>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</si>
  <si>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</si>
  <si>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</si>
  <si>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</si>
  <si>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</si>
  <si>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</si>
  <si>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</si>
  <si>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</si>
  <si>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</si>
  <si>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</si>
  <si>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</si>
  <si>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</si>
  <si>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</si>
  <si>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</si>
  <si>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</si>
  <si>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</si>
  <si>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</si>
  <si>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</si>
  <si>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</si>
  <si>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</si>
  <si>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</si>
  <si>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</si>
  <si>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</si>
  <si>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</si>
  <si>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</si>
  <si>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</si>
  <si>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</si>
  <si>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</si>
  <si>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</si>
  <si>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</si>
  <si>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</si>
  <si>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</si>
  <si>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</si>
  <si>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</si>
  <si>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</si>
  <si>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</si>
  <si>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</si>
  <si>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</si>
  <si>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</si>
  <si>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</si>
  <si>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</si>
  <si>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</si>
  <si>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</si>
  <si>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</si>
  <si>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</si>
  <si>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</si>
  <si>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</si>
  <si>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</si>
  <si>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</si>
  <si>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</si>
  <si>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</si>
  <si>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</si>
  <si>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</si>
  <si>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</si>
  <si>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</si>
  <si>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</si>
  <si>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</si>
  <si>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</si>
  <si>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</si>
  <si>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</si>
  <si>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</si>
  <si>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</si>
  <si>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</si>
  <si>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</si>
  <si>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</si>
  <si>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</si>
  <si>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</si>
  <si>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</si>
  <si>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</si>
  <si>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</si>
  <si>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</si>
  <si>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</si>
  <si>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</si>
  <si>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</si>
  <si>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</si>
  <si>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</si>
  <si>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</si>
  <si>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</si>
  <si>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</si>
  <si>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</si>
  <si>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</si>
  <si>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</si>
  <si>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</si>
  <si>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</si>
  <si>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</si>
  <si>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</si>
  <si>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</si>
  <si>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</si>
  <si>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</si>
  <si>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</si>
  <si>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</si>
  <si>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</si>
  <si>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</si>
  <si>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</si>
  <si>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</si>
  <si>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</si>
  <si>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</si>
  <si>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</si>
  <si>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</si>
  <si>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</si>
  <si>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</si>
  <si>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</si>
  <si>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</si>
  <si>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</si>
  <si>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</si>
  <si>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</si>
  <si>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</si>
  <si>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</si>
  <si>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</si>
  <si>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</si>
  <si>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</si>
  <si>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</si>
  <si>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</si>
  <si>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</si>
  <si>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</si>
  <si>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</si>
  <si>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</si>
  <si>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</si>
  <si>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</si>
  <si>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</si>
  <si>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</si>
  <si>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</si>
  <si>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</si>
  <si>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</si>
  <si>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</si>
  <si>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</si>
  <si>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</si>
  <si>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</si>
  <si>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</si>
  <si>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</si>
  <si>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</si>
  <si>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</si>
  <si>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</si>
  <si>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</si>
  <si>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</si>
  <si>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</si>
  <si>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</si>
  <si>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</si>
  <si>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</si>
  <si>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</si>
  <si>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</si>
  <si>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</si>
  <si>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</si>
  <si>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</si>
  <si>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</si>
  <si>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</si>
  <si>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</si>
  <si>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</si>
  <si>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</si>
  <si>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</si>
  <si>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</si>
  <si>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</si>
  <si>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</si>
  <si>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</si>
  <si>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</si>
  <si>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</si>
  <si>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</si>
  <si>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</si>
  <si>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</si>
  <si>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</si>
  <si>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</si>
  <si>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</si>
  <si>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</si>
  <si>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</si>
  <si>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</si>
  <si>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</si>
  <si>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</si>
  <si>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</si>
  <si>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</si>
  <si>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</si>
  <si>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</si>
  <si>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</si>
  <si>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</si>
  <si>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</si>
  <si>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</si>
  <si>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</si>
  <si>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</si>
  <si>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</si>
  <si>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</si>
  <si>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</si>
  <si>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</si>
  <si>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</si>
  <si>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</si>
  <si>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</si>
  <si>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</si>
  <si>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</si>
  <si>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</si>
  <si>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</si>
  <si>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</si>
  <si>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</si>
  <si>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</si>
  <si>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</si>
  <si>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</si>
  <si>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</si>
  <si>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</si>
  <si>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</si>
  <si>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</si>
  <si>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</si>
  <si>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</si>
  <si>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</si>
  <si>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</si>
  <si>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</si>
  <si>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</si>
  <si>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</si>
  <si>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</si>
  <si>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</si>
  <si>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</si>
  <si>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</si>
  <si>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</si>
  <si>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</si>
  <si>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</si>
  <si>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</si>
  <si>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</si>
  <si>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</si>
  <si>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</si>
  <si>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</si>
  <si>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</si>
  <si>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</si>
  <si>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</si>
  <si>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</si>
  <si>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</si>
  <si>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</si>
  <si>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</si>
  <si>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</si>
  <si>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</si>
  <si>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</si>
  <si>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</si>
  <si>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</si>
  <si>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</si>
  <si>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</si>
  <si>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</si>
  <si>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</si>
  <si>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</si>
  <si>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</si>
  <si>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</si>
  <si>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</si>
  <si>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</si>
  <si>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</si>
  <si>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</si>
  <si>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</si>
  <si>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</si>
  <si>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</si>
  <si>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</si>
  <si>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</si>
  <si>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</si>
  <si>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</si>
  <si>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</si>
  <si>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</si>
  <si>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</si>
  <si>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</si>
  <si>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</si>
  <si>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</si>
  <si>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</si>
  <si>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</si>
  <si>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</si>
  <si>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</si>
  <si>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</si>
  <si>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</si>
  <si>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</si>
  <si>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</si>
  <si>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</si>
  <si>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</si>
  <si>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</si>
  <si>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</si>
  <si>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</si>
  <si>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</si>
  <si>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</si>
  <si>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</si>
  <si>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</si>
  <si>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</si>
  <si>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</si>
  <si>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</si>
  <si>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</si>
  <si>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</si>
  <si>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</si>
  <si>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</si>
  <si>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</si>
  <si>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</si>
  <si>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</si>
  <si>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</si>
  <si>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</si>
  <si>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</si>
  <si>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</si>
  <si>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</si>
  <si>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</si>
  <si>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</si>
  <si>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</si>
  <si>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</si>
  <si>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</si>
  <si>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</si>
  <si>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</si>
  <si>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</si>
  <si>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</si>
  <si>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</si>
  <si>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</si>
  <si>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</si>
  <si>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</si>
  <si>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</si>
  <si>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</si>
  <si>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</si>
  <si>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</si>
  <si>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</si>
  <si>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</si>
  <si>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</si>
  <si>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</si>
  <si>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</si>
  <si>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</si>
  <si>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</si>
  <si>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</si>
  <si>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</si>
  <si>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</si>
  <si>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</si>
  <si>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</si>
  <si>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</si>
  <si>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</si>
  <si>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</si>
  <si>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</si>
  <si>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</si>
  <si>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</si>
  <si>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</si>
  <si>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</si>
  <si>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</si>
  <si>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</si>
  <si>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</si>
  <si>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</si>
  <si>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</si>
  <si>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</si>
  <si>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</si>
  <si>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</si>
  <si>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</si>
  <si>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</si>
  <si>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</si>
  <si>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</si>
  <si>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</si>
  <si>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</si>
  <si>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</si>
  <si>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</si>
  <si>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</si>
  <si>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</si>
  <si>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</si>
  <si>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</si>
  <si>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</si>
  <si>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</si>
  <si>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</si>
  <si>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</si>
  <si>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</si>
  <si>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</si>
  <si>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</si>
  <si>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</si>
  <si>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</si>
  <si>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</si>
  <si>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</si>
  <si>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</si>
  <si>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</si>
  <si>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</si>
  <si>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</si>
  <si>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</si>
  <si>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</si>
  <si>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</si>
  <si>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</si>
  <si>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</si>
  <si>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</si>
  <si>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</si>
  <si>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</si>
  <si>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</si>
  <si>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</si>
  <si>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</si>
  <si>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</si>
  <si>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</si>
  <si>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</si>
  <si>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</si>
  <si>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</si>
  <si>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</si>
  <si>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</si>
  <si>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</si>
  <si>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</si>
  <si>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</si>
  <si>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</si>
  <si>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</si>
  <si>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</si>
  <si>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</si>
  <si>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</si>
  <si>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</si>
  <si>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</si>
  <si>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</si>
  <si>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</si>
  <si>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</si>
  <si>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</si>
  <si>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</si>
  <si>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</si>
  <si>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</si>
  <si>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</si>
  <si>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</si>
  <si>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</si>
  <si>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</si>
  <si>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</si>
  <si>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</si>
  <si>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</si>
  <si>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</si>
  <si>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</si>
  <si>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</si>
  <si>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</si>
  <si>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</si>
  <si>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</si>
  <si>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</si>
  <si>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</si>
  <si>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</si>
  <si>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</si>
  <si>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</si>
  <si>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</si>
  <si>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</si>
  <si>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</si>
  <si>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</si>
  <si>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</si>
  <si>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</si>
  <si>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</si>
  <si>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</si>
  <si>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</si>
  <si>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</si>
  <si>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</si>
  <si>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</si>
  <si>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</si>
  <si>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</si>
  <si>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</si>
  <si>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</si>
  <si>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</si>
  <si>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</si>
  <si>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</si>
  <si>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</si>
  <si>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</si>
  <si>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</si>
  <si>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</si>
  <si>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</si>
  <si>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</si>
  <si>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</si>
  <si>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</si>
  <si>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</si>
  <si>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</si>
  <si>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</si>
  <si>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</si>
  <si>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</si>
  <si>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</si>
  <si>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</si>
  <si>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</si>
  <si>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</si>
  <si>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</si>
  <si>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</si>
  <si>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</si>
  <si>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</si>
  <si>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</si>
  <si>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</si>
  <si>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</si>
  <si>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</si>
  <si>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</si>
  <si>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</si>
  <si>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</si>
  <si>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</si>
  <si>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</si>
  <si>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</si>
  <si>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</si>
  <si>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</si>
  <si>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</si>
  <si>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</si>
  <si>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</si>
  <si>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</si>
  <si>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</si>
  <si>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</si>
  <si>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</si>
  <si>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</si>
  <si>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</si>
  <si>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</si>
  <si>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</si>
  <si>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</si>
  <si>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</si>
  <si>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</si>
  <si>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</si>
  <si>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</si>
  <si>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</si>
  <si>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</si>
  <si>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</si>
  <si>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</si>
  <si>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</si>
  <si>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</si>
  <si>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</si>
  <si>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</si>
  <si>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</si>
  <si>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</si>
  <si>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</si>
  <si>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</si>
  <si>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</si>
  <si>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</si>
  <si>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</si>
  <si>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</si>
  <si>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</si>
  <si>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</si>
  <si>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</si>
  <si>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</si>
  <si>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</si>
  <si>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</si>
  <si>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</si>
  <si>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</si>
  <si>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</si>
  <si>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</si>
  <si>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</si>
  <si>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</si>
  <si>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</si>
  <si>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</si>
  <si>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</si>
  <si>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</si>
  <si>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</si>
  <si>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</si>
  <si>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</si>
  <si>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</si>
  <si>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</si>
  <si>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</si>
  <si>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</si>
  <si>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</si>
  <si>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</si>
  <si>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</si>
  <si>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</si>
  <si>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</si>
  <si>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</si>
  <si>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</si>
  <si>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</si>
  <si>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</si>
  <si>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</si>
  <si>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</si>
  <si>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</si>
  <si>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</si>
  <si>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</si>
  <si>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</si>
  <si>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</si>
  <si>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</si>
  <si>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</si>
  <si>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</si>
  <si>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</si>
  <si>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</si>
  <si>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</si>
  <si>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</si>
  <si>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</si>
  <si>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</si>
  <si>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</si>
  <si>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</si>
  <si>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</si>
  <si>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</si>
  <si>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</si>
  <si>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</si>
  <si>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</si>
  <si>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</si>
  <si>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</si>
  <si>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</si>
  <si>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</si>
  <si>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</si>
  <si>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</si>
  <si>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</si>
  <si>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</si>
  <si>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</si>
  <si>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</si>
  <si>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</si>
  <si>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</si>
  <si>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</si>
  <si>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</si>
  <si>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</si>
  <si>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</si>
  <si>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</si>
  <si>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</si>
  <si>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</si>
  <si>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</si>
  <si>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</si>
  <si>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</si>
  <si>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</si>
  <si>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</si>
  <si>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</si>
  <si>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</si>
  <si>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</si>
  <si>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</si>
  <si>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</si>
  <si>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</si>
  <si>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</si>
  <si>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</si>
  <si>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</si>
  <si>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</si>
  <si>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</si>
  <si>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</si>
  <si>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</si>
  <si>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</si>
  <si>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</si>
  <si>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</si>
  <si>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</si>
  <si>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</si>
  <si>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</si>
  <si>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</si>
  <si>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</si>
  <si>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</si>
  <si>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</si>
  <si>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</si>
  <si>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</si>
  <si>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</si>
  <si>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</si>
  <si>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</si>
  <si>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</si>
  <si>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</si>
  <si>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</si>
  <si>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</si>
  <si>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</si>
  <si>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</si>
  <si>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</si>
  <si>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</si>
  <si>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</si>
  <si>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</si>
  <si>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</si>
  <si>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</si>
  <si>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</si>
  <si>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</si>
  <si>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</si>
  <si>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</si>
  <si>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</si>
  <si>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</si>
  <si>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</si>
  <si>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</si>
  <si>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</si>
  <si>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</si>
  <si>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</si>
  <si>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</si>
  <si>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</si>
  <si>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</si>
  <si>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</si>
  <si>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</si>
  <si>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</si>
  <si>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</si>
  <si>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</si>
  <si>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</si>
  <si>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</si>
  <si>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</si>
  <si>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</si>
  <si>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</si>
  <si>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</si>
  <si>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</si>
  <si>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</si>
  <si>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</si>
  <si>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</si>
  <si>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</si>
  <si>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</si>
  <si>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</si>
  <si>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</si>
  <si>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</si>
  <si>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</si>
  <si>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</si>
  <si>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</si>
  <si>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</si>
  <si>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</si>
  <si>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</si>
  <si>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</si>
  <si>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</si>
  <si>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</si>
  <si>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</si>
  <si>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</si>
  <si>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</si>
  <si>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</si>
  <si>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</si>
  <si>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</si>
  <si>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</si>
  <si>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</si>
  <si>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</si>
  <si>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</si>
  <si>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</si>
  <si>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</si>
  <si>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</si>
  <si>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</si>
  <si>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</si>
  <si>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</si>
  <si>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</si>
  <si>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</si>
  <si>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</si>
  <si>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</si>
  <si>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</si>
  <si>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</si>
  <si>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</si>
  <si>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</si>
  <si>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</si>
  <si>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</si>
  <si>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</si>
  <si>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</si>
  <si>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</si>
  <si>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</si>
  <si>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</si>
  <si>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</si>
  <si>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</si>
  <si>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</si>
  <si>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</si>
  <si>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</si>
  <si>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</si>
  <si>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</si>
  <si>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</si>
  <si>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</si>
  <si>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</si>
  <si>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</si>
  <si>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</si>
  <si>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</si>
  <si>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</si>
  <si>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</si>
  <si>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</si>
  <si>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</si>
  <si>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</si>
  <si>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</si>
  <si>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</si>
  <si>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</si>
  <si>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</si>
  <si>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</si>
  <si>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</si>
  <si>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</si>
  <si>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</si>
  <si>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</si>
  <si>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</si>
  <si>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</si>
  <si>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</si>
  <si>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</si>
  <si>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</si>
  <si>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</si>
  <si>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</si>
  <si>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</si>
  <si>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</si>
  <si>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</si>
  <si>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</si>
  <si>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</si>
  <si>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</si>
  <si>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</si>
  <si>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</si>
  <si>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</si>
  <si>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</si>
  <si>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</si>
  <si>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</si>
  <si>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</si>
  <si>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</si>
  <si>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</si>
  <si>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</si>
  <si>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</si>
  <si>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</si>
  <si>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</si>
  <si>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</si>
  <si>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</si>
  <si>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</si>
  <si>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</si>
  <si>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</si>
  <si>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</si>
  <si>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</si>
  <si>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</si>
  <si>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</si>
  <si>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</si>
  <si>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</si>
  <si>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</si>
  <si>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</si>
  <si>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</si>
  <si>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</si>
  <si>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</si>
  <si>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</si>
  <si>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</si>
  <si>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</si>
  <si>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</si>
  <si>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</si>
  <si>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</si>
  <si>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</si>
  <si>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</si>
  <si>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</si>
  <si>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</si>
  <si>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</si>
  <si>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</si>
  <si>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</si>
  <si>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</si>
  <si>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</si>
  <si>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</si>
  <si>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</si>
  <si>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</si>
  <si>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</si>
  <si>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</si>
  <si>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</si>
  <si>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</si>
  <si>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</si>
  <si>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</si>
  <si>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</si>
  <si>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</si>
  <si>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</si>
  <si>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</si>
  <si>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</si>
  <si>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</si>
  <si>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</si>
  <si>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</si>
  <si>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</si>
  <si>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</si>
  <si>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</si>
  <si>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</si>
  <si>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</si>
  <si>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</si>
  <si>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</si>
  <si>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</si>
  <si>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</si>
  <si>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</si>
  <si>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</si>
  <si>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</si>
  <si>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</si>
  <si>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</si>
  <si>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</si>
  <si>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</si>
  <si>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</si>
  <si>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</si>
  <si>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</si>
  <si>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</si>
  <si>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</si>
  <si>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</si>
  <si>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</si>
  <si>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</si>
  <si>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</si>
  <si>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</si>
  <si>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</si>
  <si>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</si>
  <si>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</si>
  <si>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</si>
  <si>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</si>
  <si>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</si>
  <si>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</si>
  <si>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</si>
  <si>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</si>
  <si>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</si>
  <si>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</si>
  <si>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</si>
  <si>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</si>
  <si>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</si>
  <si>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</si>
  <si>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</si>
  <si>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</si>
  <si>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</si>
  <si>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</si>
  <si>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</si>
  <si>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</si>
  <si>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</si>
  <si>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</si>
  <si>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</si>
  <si>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</si>
  <si>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</si>
  <si>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</si>
  <si>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</si>
  <si>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</si>
  <si>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</si>
  <si>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</si>
  <si>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</si>
  <si>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</si>
  <si>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</si>
  <si>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</si>
  <si>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</si>
  <si>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</si>
  <si>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</si>
  <si>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</si>
  <si>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</si>
  <si>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</si>
  <si>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</si>
  <si>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</si>
  <si>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</si>
  <si>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</si>
  <si>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</si>
  <si>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</si>
  <si>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</si>
  <si>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</si>
  <si>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</si>
  <si>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</si>
  <si>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</si>
  <si>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</si>
  <si>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</si>
  <si>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</si>
  <si>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</si>
  <si>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</si>
  <si>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</si>
  <si>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</si>
  <si>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</si>
  <si>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</si>
  <si>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</si>
  <si>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</si>
  <si>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</si>
  <si>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</si>
  <si>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</si>
  <si>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</si>
  <si>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</si>
  <si>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</si>
  <si>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</si>
  <si>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</si>
  <si>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</si>
  <si>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</si>
  <si>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</si>
  <si>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</si>
  <si>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</si>
  <si>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</si>
  <si>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</si>
  <si>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</si>
  <si>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</si>
  <si>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</si>
  <si>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</si>
  <si>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</si>
  <si>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</si>
  <si>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</si>
  <si>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</si>
  <si>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</si>
  <si>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</si>
  <si>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</si>
  <si>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</si>
  <si>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</si>
  <si>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</si>
  <si>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</si>
  <si>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</si>
  <si>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</si>
  <si>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</si>
  <si>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</si>
  <si>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</si>
  <si>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</si>
  <si>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</si>
  <si>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</si>
  <si>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</si>
  <si>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</si>
  <si>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</si>
  <si>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</si>
  <si>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</si>
  <si>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</si>
  <si>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</si>
  <si>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</si>
  <si>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</si>
  <si>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</si>
  <si>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</si>
  <si>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</si>
  <si>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</si>
  <si>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</si>
  <si>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</si>
  <si>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</si>
  <si>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</si>
  <si>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</si>
  <si>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</si>
  <si>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</si>
  <si>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</si>
  <si>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</si>
  <si>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</si>
  <si>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</si>
  <si>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</si>
  <si>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</si>
  <si>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</si>
  <si>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</si>
  <si>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</si>
  <si>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</si>
  <si>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</si>
  <si>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</si>
  <si>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</si>
  <si>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</si>
  <si>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</si>
  <si>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</si>
  <si>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</si>
  <si>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</si>
  <si>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</si>
  <si>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</si>
  <si>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</si>
  <si>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</si>
  <si>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</si>
  <si>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</si>
  <si>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</si>
  <si>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</si>
  <si>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</si>
  <si>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</si>
  <si>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</si>
  <si>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</si>
  <si>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</si>
  <si>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</si>
  <si>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</si>
  <si>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</si>
  <si>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</si>
  <si>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</si>
  <si>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</si>
  <si>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</si>
  <si>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</si>
  <si>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</si>
  <si>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</si>
  <si>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</si>
  <si>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</si>
  <si>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</si>
  <si>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</si>
  <si>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</si>
  <si>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</si>
  <si>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</si>
  <si>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</si>
  <si>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</si>
  <si>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</si>
  <si>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</si>
  <si>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</si>
  <si>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</si>
  <si>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</si>
  <si>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</si>
  <si>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</si>
  <si>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</si>
  <si>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</si>
  <si>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</si>
  <si>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</si>
  <si>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</si>
  <si>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</si>
  <si>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</si>
  <si>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</si>
  <si>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</si>
  <si>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</si>
  <si>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</si>
  <si>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</si>
  <si>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</si>
  <si>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</si>
  <si>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</si>
  <si>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</si>
  <si>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</si>
  <si>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</si>
  <si>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</si>
  <si>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</si>
  <si>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</si>
  <si>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</si>
  <si>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</si>
  <si>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</si>
  <si>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</si>
  <si>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</si>
  <si>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</si>
  <si>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</si>
  <si>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</si>
  <si>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</si>
  <si>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</si>
  <si>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</si>
  <si>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</si>
  <si>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</si>
  <si>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</si>
  <si>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</si>
  <si>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</si>
  <si>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</si>
  <si>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</si>
  <si>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</si>
  <si>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</si>
  <si>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</si>
  <si>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</si>
  <si>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</si>
  <si>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</si>
  <si>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</si>
  <si>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</si>
  <si>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</si>
  <si>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</si>
  <si>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</si>
  <si>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</si>
  <si>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</si>
  <si>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</si>
  <si>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</si>
  <si>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</si>
  <si>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</si>
  <si>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</si>
  <si>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</si>
  <si>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</si>
  <si>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</si>
  <si>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</si>
  <si>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</si>
  <si>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</si>
  <si>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</si>
  <si>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</si>
  <si>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</si>
  <si>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</si>
  <si>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</si>
  <si>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</si>
  <si>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</si>
  <si>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</si>
  <si>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</si>
  <si>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</si>
  <si>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</si>
  <si>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</si>
  <si>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</si>
  <si>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</si>
  <si>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</si>
  <si>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</si>
  <si>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</si>
  <si>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</si>
  <si>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</si>
  <si>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</si>
  <si>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</si>
  <si>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</si>
  <si>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</si>
  <si>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</si>
  <si>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</si>
  <si>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</si>
  <si>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</si>
  <si>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</si>
  <si>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</si>
  <si>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</si>
  <si>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</si>
  <si>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</si>
  <si>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</si>
  <si>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</si>
  <si>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</si>
  <si>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</si>
  <si>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</si>
  <si>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</si>
  <si>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</si>
  <si>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</si>
  <si>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</si>
  <si>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</si>
  <si>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</si>
  <si>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</si>
  <si>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</si>
  <si>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</si>
  <si>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</si>
  <si>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</si>
  <si>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</si>
  <si>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</si>
  <si>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</si>
  <si>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</si>
  <si>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</si>
  <si>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</si>
  <si>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</si>
  <si>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</si>
  <si>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</si>
  <si>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</si>
  <si>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</si>
  <si>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</si>
  <si>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</si>
  <si>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</si>
  <si>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</si>
  <si>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</si>
  <si>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</si>
  <si>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</si>
  <si>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</si>
  <si>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</si>
  <si>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</si>
  <si>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</si>
  <si>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</si>
  <si>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</si>
  <si>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</si>
  <si>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</si>
  <si>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</si>
  <si>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</si>
  <si>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</si>
  <si>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</si>
  <si>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</si>
  <si>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</si>
  <si>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</si>
  <si>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</si>
  <si>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</si>
  <si>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</si>
  <si>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</si>
  <si>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</si>
  <si>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</si>
  <si>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</si>
  <si>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</si>
  <si>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</si>
  <si>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</si>
  <si>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</si>
  <si>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</si>
  <si>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</si>
  <si>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</si>
  <si>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</si>
  <si>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</si>
  <si>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</si>
  <si>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</si>
  <si>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</si>
  <si>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</si>
  <si>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</si>
  <si>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</si>
  <si>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</si>
  <si>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</si>
  <si>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</si>
  <si>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</si>
  <si>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</si>
  <si>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</si>
  <si>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</si>
  <si>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</si>
  <si>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</si>
  <si>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</si>
  <si>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</si>
  <si>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</si>
  <si>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</si>
  <si>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</si>
  <si>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</si>
  <si>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</si>
  <si>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</si>
  <si>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</si>
  <si>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</si>
  <si>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</si>
  <si>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</si>
  <si>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</si>
  <si>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</si>
  <si>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</si>
  <si>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</si>
  <si>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</si>
  <si>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</si>
  <si>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</si>
  <si>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</si>
  <si>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</si>
  <si>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</si>
  <si>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</si>
  <si>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</si>
  <si>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</si>
  <si>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</si>
  <si>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</si>
  <si>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</si>
  <si>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</si>
  <si>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</si>
  <si>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</si>
  <si>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</si>
  <si>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</si>
  <si>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</si>
  <si>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</si>
  <si>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</si>
  <si>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</si>
  <si>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</si>
  <si>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</si>
  <si>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</si>
  <si>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</si>
  <si>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</si>
  <si>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</si>
  <si>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</si>
  <si>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</si>
  <si>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</si>
  <si>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</si>
  <si>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</si>
  <si>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</si>
  <si>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</si>
  <si>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</si>
  <si>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</si>
  <si>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</si>
  <si>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</si>
  <si>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</si>
  <si>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</si>
  <si>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</si>
  <si>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</si>
  <si>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</si>
  <si>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</si>
  <si>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</si>
  <si>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</si>
  <si>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</si>
  <si>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</si>
  <si>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</si>
  <si>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</si>
  <si>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</si>
  <si>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</si>
  <si>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</si>
  <si>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</si>
  <si>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</si>
  <si>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</si>
  <si>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</si>
  <si>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</si>
  <si>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</si>
  <si>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</si>
  <si>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</si>
  <si>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</si>
  <si>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</si>
  <si>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</si>
  <si>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</si>
  <si>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</si>
  <si>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</si>
  <si>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</si>
  <si>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</si>
  <si>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</si>
  <si>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</si>
  <si>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</si>
  <si>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</si>
  <si>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</si>
  <si>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</si>
  <si>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</si>
  <si>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</si>
  <si>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</si>
  <si>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</si>
  <si>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</si>
  <si>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</si>
  <si>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</si>
  <si>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</si>
  <si>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</si>
  <si>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</si>
  <si>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</si>
  <si>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</si>
  <si>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</si>
  <si>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</si>
  <si>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</si>
  <si>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</si>
  <si>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</si>
  <si>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</si>
  <si>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</si>
  <si>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</si>
  <si>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</si>
  <si>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</si>
  <si>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</si>
  <si>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</si>
  <si>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</si>
  <si>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</si>
  <si>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</si>
  <si>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</si>
  <si>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</si>
  <si>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</si>
  <si>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</si>
  <si>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</si>
  <si>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</si>
  <si>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</si>
  <si>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</si>
  <si>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</si>
  <si>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</si>
  <si>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</si>
  <si>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</si>
  <si>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</si>
  <si>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</si>
  <si>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</si>
  <si>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</si>
  <si>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</si>
  <si>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</si>
  <si>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</si>
  <si>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</si>
  <si>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</si>
  <si>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</si>
  <si>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</si>
  <si>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</si>
  <si>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</si>
  <si>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</si>
  <si>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</si>
  <si>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</si>
  <si>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</si>
  <si>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</si>
  <si>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</si>
  <si>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</si>
  <si>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</si>
  <si>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</si>
  <si>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</si>
  <si>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</si>
  <si>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</si>
  <si>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</si>
  <si>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</si>
  <si>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</si>
  <si>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</si>
  <si>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</si>
  <si>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</si>
  <si>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</si>
  <si>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</si>
  <si>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</si>
  <si>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</si>
  <si>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</si>
  <si>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</si>
  <si>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</si>
  <si>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</si>
  <si>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</si>
  <si>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</si>
  <si>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</si>
  <si>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</si>
  <si>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</si>
  <si>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</si>
  <si>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</si>
  <si>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</si>
  <si>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</si>
  <si>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</si>
  <si>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</si>
  <si>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</si>
  <si>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</si>
  <si>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</si>
  <si>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</si>
  <si>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</si>
  <si>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</si>
  <si>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</si>
  <si>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</si>
  <si>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</si>
  <si>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</si>
  <si>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</si>
  <si>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</si>
  <si>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</si>
  <si>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</si>
  <si>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</si>
  <si>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</si>
  <si>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</si>
  <si>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</si>
  <si>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</si>
  <si>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</si>
  <si>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</si>
  <si>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</si>
  <si>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</si>
  <si>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</si>
  <si>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</si>
  <si>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</si>
  <si>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</si>
  <si>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</si>
  <si>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</si>
  <si>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</si>
  <si>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</si>
  <si>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</si>
  <si>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</si>
  <si>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</si>
  <si>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</si>
  <si>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</si>
  <si>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</si>
  <si>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</si>
  <si>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</si>
  <si>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</si>
  <si>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</si>
  <si>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</si>
  <si>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</si>
  <si>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</si>
  <si>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</si>
  <si>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</si>
  <si>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</si>
  <si>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</si>
  <si>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</si>
  <si>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</si>
  <si>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</si>
  <si>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</si>
  <si>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</si>
  <si>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</si>
  <si>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</si>
  <si>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</si>
  <si>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</si>
  <si>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</si>
  <si>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</si>
  <si>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</si>
  <si>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</si>
  <si>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</si>
  <si>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</si>
  <si>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</si>
  <si>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</si>
  <si>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</si>
  <si>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</si>
  <si>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</si>
  <si>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</si>
  <si>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</si>
  <si>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</si>
  <si>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</si>
  <si>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</si>
  <si>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</si>
  <si>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</si>
  <si>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</si>
  <si>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</si>
  <si>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</si>
  <si>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</si>
  <si>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</si>
  <si>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</si>
  <si>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</si>
  <si>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</si>
  <si>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</si>
  <si>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</si>
  <si>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</si>
  <si>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</si>
  <si>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</si>
  <si>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</si>
  <si>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</si>
  <si>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</si>
  <si>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</si>
  <si>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</si>
  <si>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</si>
  <si>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</si>
  <si>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</si>
  <si>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</si>
  <si>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</si>
  <si>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</si>
  <si>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</si>
  <si>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</si>
  <si>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</si>
  <si>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</si>
  <si>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</si>
  <si>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</si>
  <si>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</si>
  <si>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</si>
  <si>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</si>
  <si>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</si>
  <si>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</si>
  <si>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</si>
  <si>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</si>
  <si>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</si>
  <si>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</si>
  <si>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</si>
  <si>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</si>
  <si>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</si>
  <si>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</si>
  <si>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</si>
  <si>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</si>
  <si>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</si>
  <si>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</si>
  <si>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</si>
  <si>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</si>
  <si>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</si>
  <si>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</si>
  <si>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</si>
  <si>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</si>
  <si>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</si>
  <si>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</si>
  <si>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</si>
  <si>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</si>
  <si>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</si>
  <si>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</si>
  <si>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</si>
  <si>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</si>
  <si>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</si>
  <si>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</si>
  <si>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</si>
  <si>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</si>
  <si>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</si>
  <si>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</si>
  <si>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</si>
  <si>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</si>
  <si>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</si>
  <si>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</si>
  <si>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</si>
  <si>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</si>
  <si>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</si>
  <si>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</si>
  <si>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</si>
  <si>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</si>
  <si>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</si>
  <si>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</si>
  <si>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</si>
  <si>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</si>
  <si>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</si>
  <si>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</si>
  <si>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</si>
  <si>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</si>
  <si>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</si>
  <si>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</si>
  <si>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</si>
  <si>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</si>
  <si>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</si>
  <si>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</si>
  <si>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</si>
  <si>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</si>
  <si>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</si>
  <si>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</si>
  <si>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</si>
  <si>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</si>
  <si>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</si>
  <si>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</si>
  <si>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</si>
  <si>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</si>
  <si>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</si>
  <si>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</si>
  <si>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</si>
  <si>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</si>
  <si>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</si>
  <si>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</si>
  <si>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</si>
  <si>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</si>
  <si>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</si>
  <si>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</si>
  <si>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</si>
  <si>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</si>
  <si>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</si>
  <si>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</si>
  <si>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</si>
  <si>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</si>
  <si>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</si>
  <si>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</si>
  <si>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</si>
  <si>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</si>
  <si>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</si>
  <si>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</si>
  <si>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</si>
  <si>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</si>
  <si>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</si>
  <si>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</si>
  <si>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</si>
  <si>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</si>
  <si>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</si>
  <si>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</si>
  <si>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</si>
  <si>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</si>
  <si>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</si>
  <si>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</si>
  <si>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</si>
  <si>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</si>
  <si>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</si>
  <si>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</si>
  <si>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</si>
  <si>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</si>
  <si>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</si>
  <si>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</si>
  <si>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</si>
  <si>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</si>
  <si>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</si>
  <si>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</si>
  <si>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</si>
  <si>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</si>
  <si>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</si>
  <si>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</si>
  <si>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</si>
  <si>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</si>
  <si>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</si>
  <si>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</si>
  <si>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</si>
  <si>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</si>
  <si>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</si>
  <si>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</si>
  <si>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</si>
  <si>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</si>
  <si>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</si>
  <si>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</si>
  <si>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</si>
  <si>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</si>
  <si>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</si>
  <si>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</si>
  <si>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</si>
  <si>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</si>
  <si>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</si>
  <si>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</si>
  <si>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</si>
  <si>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</si>
  <si>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</si>
  <si>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</si>
  <si>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</si>
  <si>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</si>
  <si>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</si>
  <si>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</si>
  <si>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</si>
  <si>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</si>
  <si>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</si>
  <si>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</si>
  <si>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</si>
  <si>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</si>
  <si>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</si>
  <si>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</si>
  <si>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</si>
  <si>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</si>
  <si>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</si>
  <si>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</si>
  <si>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</si>
  <si>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</si>
  <si>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</si>
  <si>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</si>
  <si>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</si>
  <si>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</si>
  <si>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</si>
  <si>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</si>
  <si>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</si>
  <si>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</si>
  <si>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</si>
  <si>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</si>
  <si>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</si>
  <si>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</si>
  <si>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</si>
  <si>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</si>
  <si>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</si>
  <si>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</si>
  <si>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</si>
  <si>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</si>
  <si>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</si>
  <si>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</si>
  <si>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</si>
  <si>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</si>
  <si>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</si>
  <si>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</si>
  <si>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</si>
  <si>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</si>
  <si>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</si>
  <si>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</si>
  <si>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</si>
  <si>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</si>
  <si>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</si>
  <si>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</si>
  <si>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</si>
  <si>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</si>
  <si>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</si>
  <si>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</si>
  <si>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</si>
  <si>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</si>
  <si>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</si>
  <si>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</si>
  <si>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</si>
  <si>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</si>
  <si>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</si>
  <si>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</si>
  <si>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</si>
  <si>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</si>
  <si>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</si>
  <si>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</si>
  <si>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</si>
  <si>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</si>
  <si>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</si>
  <si>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</si>
  <si>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</si>
  <si>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</si>
  <si>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</si>
  <si>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</si>
  <si>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</si>
  <si>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</si>
  <si>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</si>
  <si>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</si>
  <si>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</si>
  <si>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</si>
  <si>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</si>
  <si>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</si>
  <si>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</si>
  <si>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</si>
  <si>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</si>
  <si>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</si>
  <si>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</si>
  <si>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</si>
  <si>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</si>
  <si>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</si>
  <si>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</si>
  <si>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</si>
  <si>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</si>
  <si>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</si>
  <si>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</si>
  <si>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</si>
  <si>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</si>
  <si>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</si>
  <si>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</si>
  <si>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</si>
  <si>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</si>
  <si>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</si>
  <si>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</si>
  <si>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</si>
  <si>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</si>
  <si>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</si>
  <si>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</si>
  <si>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</si>
  <si>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</si>
  <si>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</si>
  <si>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</si>
  <si>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</si>
  <si>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</si>
  <si>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</si>
  <si>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</si>
  <si>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</si>
  <si>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</si>
  <si>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</si>
  <si>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</si>
  <si>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</si>
  <si>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</si>
  <si>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</si>
  <si>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</si>
  <si>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</si>
  <si>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</si>
  <si>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</si>
  <si>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</si>
  <si>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</si>
  <si>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</si>
  <si>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</si>
  <si>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</si>
  <si>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</si>
  <si>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</si>
  <si>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</si>
  <si>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</si>
  <si>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</si>
  <si>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</si>
  <si>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</si>
  <si>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</si>
  <si>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</si>
  <si>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</si>
  <si>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</si>
  <si>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</si>
  <si>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</si>
  <si>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</si>
  <si>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</si>
  <si>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</si>
  <si>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</si>
  <si>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</si>
  <si>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</si>
  <si>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</si>
  <si>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</si>
  <si>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</si>
  <si>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</si>
  <si>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</si>
  <si>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</si>
  <si>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</si>
  <si>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</si>
  <si>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</si>
  <si>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</si>
  <si>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</si>
  <si>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</si>
  <si>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</si>
  <si>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</si>
  <si>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</si>
  <si>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</si>
  <si>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</si>
  <si>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</si>
  <si>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</si>
  <si>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</si>
  <si>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</si>
  <si>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</si>
  <si>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</si>
  <si>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</si>
  <si>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</si>
  <si>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</si>
  <si>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</si>
  <si>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</si>
  <si>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</si>
  <si>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</si>
  <si>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</si>
  <si>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</si>
  <si>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</si>
  <si>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</si>
  <si>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</si>
  <si>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</si>
  <si>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</si>
  <si>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</si>
  <si>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</si>
  <si>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</si>
  <si>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</si>
  <si>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</si>
  <si>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</si>
  <si>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</si>
  <si>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</si>
  <si>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</si>
  <si>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</si>
  <si>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</si>
  <si>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</si>
  <si>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</si>
  <si>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</si>
  <si>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</si>
  <si>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</si>
  <si>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</si>
  <si>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</si>
  <si>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</si>
  <si>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</si>
  <si>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</si>
  <si>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</si>
  <si>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</si>
  <si>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</si>
  <si>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</si>
  <si>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</si>
  <si>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</si>
  <si>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</si>
  <si>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</si>
  <si>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</si>
  <si>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</si>
  <si>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</si>
  <si>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</si>
  <si>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</si>
  <si>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</si>
  <si>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</si>
  <si>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</si>
  <si>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</si>
  <si>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</si>
  <si>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</si>
  <si>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</si>
  <si>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</si>
  <si>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</si>
  <si>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</si>
  <si>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</si>
  <si>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</si>
  <si>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</si>
  <si>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</si>
  <si>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</si>
  <si>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</si>
  <si>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</si>
  <si>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</si>
  <si>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</si>
  <si>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</si>
  <si>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</si>
  <si>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</si>
  <si>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</si>
  <si>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</si>
  <si>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</si>
  <si>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</si>
  <si>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</si>
  <si>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</si>
  <si>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</si>
  <si>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</si>
  <si>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</si>
  <si>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</si>
  <si>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</si>
  <si>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</si>
  <si>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</si>
  <si>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</si>
  <si>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</si>
  <si>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</si>
  <si>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</si>
  <si>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</si>
  <si>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</si>
  <si>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</si>
  <si>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</si>
  <si>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</si>
  <si>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</si>
  <si>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</si>
  <si>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</si>
  <si>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</si>
  <si>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</si>
  <si>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</si>
  <si>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</si>
  <si>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</si>
  <si>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</si>
  <si>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</si>
  <si>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</si>
  <si>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</si>
  <si>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</si>
  <si>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</si>
  <si>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</si>
  <si>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</si>
  <si>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</si>
  <si>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</si>
  <si>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</si>
  <si>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</si>
  <si>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</si>
  <si>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</si>
  <si>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</si>
  <si>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</si>
  <si>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</si>
  <si>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</si>
  <si>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</si>
  <si>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</si>
  <si>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</si>
  <si>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</si>
  <si>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</si>
  <si>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</si>
  <si>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</si>
  <si>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</si>
  <si>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</si>
  <si>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</si>
  <si>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</si>
  <si>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</si>
  <si>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</si>
  <si>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</si>
  <si>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</si>
  <si>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</si>
  <si>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</si>
  <si>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</si>
  <si>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</si>
  <si>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</si>
  <si>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</si>
  <si>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</si>
  <si>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</si>
  <si>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</si>
  <si>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</si>
  <si>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</si>
  <si>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</si>
  <si>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</si>
  <si>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</si>
  <si>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</si>
  <si>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</si>
  <si>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</si>
  <si>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</si>
  <si>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</si>
  <si>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</si>
  <si>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</si>
  <si>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</si>
  <si>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</si>
  <si>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</si>
  <si>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</si>
  <si>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</si>
  <si>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</si>
  <si>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</si>
  <si>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</si>
  <si>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</si>
  <si>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</si>
  <si>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</si>
  <si>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</si>
  <si>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</si>
  <si>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</si>
  <si>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</si>
  <si>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</si>
  <si>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</si>
  <si>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</si>
  <si>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</si>
  <si>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</si>
  <si>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</si>
  <si>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</si>
  <si>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</si>
  <si>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</si>
  <si>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</si>
  <si>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</si>
  <si>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</si>
  <si>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</si>
  <si>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</si>
  <si>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</si>
  <si>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</si>
  <si>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</si>
  <si>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</si>
  <si>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</si>
  <si>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</si>
  <si>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</si>
  <si>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</si>
  <si>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</si>
  <si>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</si>
  <si>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</si>
  <si>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</si>
  <si>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</si>
  <si>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</si>
  <si>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</si>
  <si>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</si>
  <si>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</si>
  <si>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</si>
  <si>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</si>
  <si>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</si>
  <si>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</si>
  <si>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</si>
  <si>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</si>
  <si>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</si>
  <si>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</si>
  <si>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</si>
  <si>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</si>
  <si>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</si>
  <si>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</si>
  <si>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</si>
  <si>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</si>
  <si>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</si>
  <si>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</si>
  <si>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</si>
  <si>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</si>
  <si>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</si>
  <si>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</si>
  <si>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</si>
  <si>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</si>
  <si>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</si>
  <si>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</si>
  <si>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</si>
  <si>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</si>
  <si>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</si>
  <si>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</si>
  <si>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</si>
  <si>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</si>
  <si>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</si>
  <si>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</si>
  <si>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</si>
  <si>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</si>
  <si>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</si>
  <si>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</si>
  <si>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</si>
  <si>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</si>
  <si>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</si>
  <si>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</si>
  <si>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</si>
  <si>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</si>
  <si>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</si>
  <si>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</si>
  <si>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</si>
  <si>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</si>
  <si>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</si>
  <si>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</si>
  <si>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</si>
  <si>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</si>
  <si>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</si>
  <si>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</si>
  <si>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</si>
  <si>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</si>
  <si>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</si>
  <si>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</si>
  <si>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</si>
  <si>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</si>
  <si>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</si>
  <si>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</si>
  <si>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</si>
  <si>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</si>
  <si>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</si>
  <si>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</si>
  <si>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</si>
  <si>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</si>
  <si>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</si>
  <si>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</si>
  <si>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</si>
  <si>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</si>
  <si>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</si>
  <si>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</si>
  <si>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</si>
  <si>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</si>
  <si>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</si>
  <si>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</si>
  <si>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</si>
  <si>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</si>
  <si>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</si>
  <si>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</si>
  <si>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</si>
  <si>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</si>
  <si>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</si>
  <si>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</si>
  <si>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</si>
  <si>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</si>
  <si>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</si>
  <si>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</si>
  <si>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</si>
  <si>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</si>
  <si>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</si>
  <si>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</si>
  <si>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</si>
  <si>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</si>
  <si>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</si>
  <si>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</si>
  <si>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</si>
  <si>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</si>
  <si>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</si>
  <si>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</si>
  <si>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</si>
  <si>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</si>
  <si>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</si>
  <si>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</si>
  <si>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</si>
  <si>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</si>
  <si>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</si>
  <si>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</si>
  <si>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</si>
  <si>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</si>
  <si>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</si>
  <si>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</si>
  <si>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</si>
  <si>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</si>
  <si>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</si>
  <si>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</si>
  <si>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</si>
  <si>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</si>
  <si>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</si>
  <si>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</si>
  <si>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</si>
  <si>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</si>
  <si>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</si>
  <si>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</si>
  <si>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</si>
  <si>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</si>
  <si>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</si>
  <si>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</si>
  <si>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</si>
  <si>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</si>
  <si>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</si>
  <si>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</si>
  <si>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</si>
  <si>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</si>
  <si>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</si>
  <si>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</si>
  <si>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</si>
  <si>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</si>
  <si>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</si>
  <si>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</si>
  <si>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</si>
  <si>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</si>
  <si>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</si>
  <si>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</si>
  <si>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</si>
  <si>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</si>
  <si>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</si>
  <si>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</si>
  <si>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</si>
  <si>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</si>
  <si>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</si>
  <si>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</si>
  <si>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</si>
  <si>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</si>
  <si>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</si>
  <si>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</si>
  <si>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</si>
  <si>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</si>
  <si>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</si>
  <si>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</si>
  <si>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</si>
  <si>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</si>
  <si>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</si>
  <si>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</si>
  <si>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</si>
  <si>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</si>
  <si>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</si>
  <si>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</si>
  <si>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</si>
  <si>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</si>
  <si>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</si>
  <si>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</si>
  <si>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</si>
  <si>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</si>
  <si>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</si>
  <si>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</si>
  <si>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</si>
  <si>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</si>
  <si>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</si>
  <si>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</si>
  <si>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</si>
  <si>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</si>
  <si>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</si>
  <si>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</si>
  <si>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</si>
  <si>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</si>
  <si>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</si>
  <si>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</si>
  <si>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</si>
  <si>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</si>
  <si>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</si>
  <si>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</si>
  <si>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</si>
  <si>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</si>
  <si>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</si>
  <si>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</si>
  <si>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</si>
  <si>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</si>
  <si>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</si>
  <si>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</si>
  <si>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</si>
  <si>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</si>
  <si>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</si>
  <si>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</si>
  <si>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</si>
  <si>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</si>
  <si>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</si>
  <si>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</si>
  <si>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</si>
  <si>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</si>
  <si>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</si>
  <si>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</si>
  <si>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</si>
  <si>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</si>
  <si>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</si>
  <si>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</si>
  <si>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</si>
  <si>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</si>
  <si>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</si>
  <si>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</si>
  <si>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</si>
  <si>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</si>
  <si>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</si>
  <si>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</si>
  <si>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</si>
  <si>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</si>
  <si>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</si>
  <si>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</si>
  <si>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</si>
  <si>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</si>
  <si>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</si>
  <si>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</si>
  <si>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</si>
  <si>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</si>
  <si>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</si>
  <si>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</si>
  <si>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</si>
  <si>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</si>
  <si>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</si>
  <si>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</si>
  <si>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</si>
  <si>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</si>
  <si>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</si>
  <si>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</si>
  <si>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</si>
  <si>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</si>
  <si>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</si>
  <si>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</si>
  <si>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</si>
  <si>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</si>
  <si>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</si>
  <si>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</si>
  <si>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</si>
  <si>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</si>
  <si>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</si>
  <si>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</si>
  <si>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</si>
  <si>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</si>
  <si>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</si>
  <si>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</si>
  <si>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</si>
  <si>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</si>
  <si>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</si>
  <si>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</si>
  <si>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</si>
  <si>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</si>
  <si>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</si>
  <si>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</si>
  <si>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</si>
  <si>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</si>
  <si>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</si>
  <si>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</si>
  <si>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</si>
  <si>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</si>
  <si>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</si>
  <si>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</si>
  <si>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</si>
  <si>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</si>
  <si>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</si>
  <si>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</si>
  <si>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</si>
  <si>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</si>
  <si>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</si>
  <si>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</si>
  <si>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</si>
  <si>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</si>
  <si>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</si>
  <si>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</si>
  <si>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</si>
  <si>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</si>
  <si>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</si>
  <si>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</si>
  <si>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</si>
  <si>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</si>
  <si>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</si>
  <si>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</si>
  <si>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</si>
  <si>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</si>
  <si>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</si>
  <si>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</si>
  <si>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</si>
  <si>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</si>
  <si>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</si>
  <si>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</si>
  <si>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</si>
  <si>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</si>
  <si>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</si>
  <si>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</si>
  <si>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</si>
  <si>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</si>
  <si>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</si>
  <si>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</si>
  <si>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</si>
  <si>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</si>
  <si>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</si>
  <si>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</si>
  <si>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</si>
  <si>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</si>
  <si>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</si>
  <si>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</si>
  <si>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</si>
  <si>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</si>
  <si>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</si>
  <si>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</si>
  <si>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</si>
  <si>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</si>
  <si>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</si>
  <si>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</si>
  <si>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</si>
  <si>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</si>
  <si>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</si>
  <si>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</si>
  <si>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</si>
  <si>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</si>
  <si>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</si>
  <si>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</si>
  <si>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</si>
  <si>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</si>
  <si>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</si>
  <si>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</si>
  <si>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</si>
  <si>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</si>
  <si>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</si>
  <si>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</si>
  <si>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</si>
  <si>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</si>
  <si>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</si>
  <si>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</si>
  <si>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</si>
  <si>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</si>
  <si>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</si>
  <si>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</si>
  <si>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</si>
  <si>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</si>
  <si>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</si>
  <si>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</si>
  <si>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</si>
  <si>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</si>
  <si>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</si>
  <si>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</si>
  <si>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</si>
  <si>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</si>
  <si>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</si>
  <si>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</si>
  <si>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</si>
  <si>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</si>
  <si>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</si>
  <si>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</si>
  <si>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</si>
  <si>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</si>
  <si>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</si>
  <si>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</si>
  <si>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</si>
  <si>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</si>
  <si>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</si>
  <si>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</si>
  <si>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</si>
  <si>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</si>
  <si>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</si>
  <si>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</si>
  <si>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</si>
  <si>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</si>
  <si>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</si>
  <si>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</si>
  <si>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</si>
  <si>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</si>
  <si>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</si>
  <si>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</si>
  <si>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</si>
  <si>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</si>
  <si>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</si>
  <si>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</si>
  <si>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</si>
  <si>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</si>
  <si>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</si>
  <si>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</si>
  <si>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</si>
  <si>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</si>
  <si>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</si>
  <si>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</si>
  <si>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</si>
  <si>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</si>
  <si>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</si>
  <si>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</si>
  <si>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</si>
  <si>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</si>
  <si>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</si>
  <si>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</si>
  <si>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</si>
  <si>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</si>
  <si>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</si>
  <si>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</si>
  <si>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</si>
  <si>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</si>
  <si>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</si>
  <si>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</si>
  <si>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</si>
  <si>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</si>
  <si>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</si>
  <si>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</si>
  <si>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</si>
  <si>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</si>
  <si>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</si>
  <si>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</si>
  <si>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</si>
  <si>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</si>
  <si>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</si>
  <si>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</si>
  <si>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</si>
  <si>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</si>
  <si>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</si>
  <si>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</si>
  <si>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</si>
  <si>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</si>
  <si>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</si>
  <si>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</si>
  <si>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</si>
  <si>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</si>
  <si>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</si>
  <si>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</si>
  <si>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</si>
  <si>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</si>
  <si>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</si>
  <si>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</si>
  <si>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</si>
  <si>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</si>
  <si>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</si>
  <si>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</si>
  <si>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</si>
  <si>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</si>
  <si>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</si>
  <si>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</si>
  <si>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</si>
  <si>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</si>
  <si>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</si>
  <si>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</si>
  <si>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</si>
  <si>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</si>
  <si>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</si>
  <si>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</si>
  <si>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</si>
  <si>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</si>
  <si>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</si>
  <si>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</si>
  <si>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</si>
  <si>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</si>
  <si>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</si>
  <si>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</si>
  <si>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</si>
  <si>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</si>
  <si>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</si>
  <si>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</si>
  <si>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</si>
  <si>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</si>
  <si>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</si>
  <si>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</si>
  <si>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</si>
  <si>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</si>
  <si>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</si>
  <si>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</si>
  <si>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</si>
  <si>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</si>
  <si>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</si>
  <si>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</si>
  <si>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</si>
  <si>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</si>
  <si>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</si>
  <si>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</si>
  <si>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</si>
  <si>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</si>
  <si>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</si>
  <si>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</si>
  <si>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</si>
  <si>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</si>
  <si>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</si>
  <si>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</si>
  <si>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</si>
  <si>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</si>
  <si>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</si>
  <si>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</si>
  <si>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</si>
  <si>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</si>
  <si>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</si>
  <si>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</si>
  <si>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</si>
  <si>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</si>
  <si>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</si>
  <si>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</si>
  <si>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</si>
  <si>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</si>
  <si>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</si>
  <si>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</si>
  <si>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</si>
  <si>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</si>
  <si>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</si>
  <si>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</si>
  <si>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</si>
  <si>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</si>
  <si>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</si>
  <si>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</si>
  <si>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</si>
  <si>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</si>
  <si>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</si>
  <si>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</si>
  <si>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</si>
  <si>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</si>
  <si>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</si>
  <si>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</si>
  <si>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</si>
  <si>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</si>
  <si>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</si>
  <si>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</si>
  <si>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</si>
  <si>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</si>
  <si>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</si>
  <si>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</si>
  <si>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</si>
  <si>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</si>
  <si>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</si>
  <si>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</si>
  <si>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</si>
  <si>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</si>
  <si>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</si>
  <si>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</si>
  <si>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</si>
  <si>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</si>
  <si>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</si>
  <si>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</si>
  <si>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</si>
  <si>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</si>
  <si>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</si>
  <si>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</si>
  <si>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</si>
  <si>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</si>
  <si>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</si>
  <si>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</si>
  <si>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</si>
  <si>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</si>
  <si>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</si>
  <si>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</si>
  <si>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</si>
  <si>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</si>
  <si>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</si>
  <si>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</si>
  <si>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</si>
  <si>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</si>
  <si>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</si>
  <si>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</si>
  <si>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</si>
  <si>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</si>
  <si>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</si>
  <si>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</si>
  <si>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</si>
  <si>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</si>
  <si>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</si>
  <si>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</si>
  <si>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</si>
  <si>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</si>
  <si>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</si>
  <si>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</si>
  <si>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</si>
  <si>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</si>
  <si>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</si>
  <si>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</si>
  <si>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</si>
  <si>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</si>
  <si>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</si>
  <si>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</si>
  <si>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</si>
  <si>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</si>
  <si>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</si>
  <si>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</si>
  <si>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</si>
  <si>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</si>
  <si>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</si>
  <si>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</si>
  <si>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</si>
  <si>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</si>
  <si>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</si>
  <si>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</si>
  <si>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</si>
  <si>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</si>
  <si>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</si>
  <si>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</si>
  <si>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</si>
  <si>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</si>
  <si>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</si>
  <si>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</si>
  <si>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</si>
  <si>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</si>
  <si>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</si>
  <si>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</si>
  <si>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</si>
  <si>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</si>
  <si>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</si>
  <si>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</si>
  <si>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</si>
  <si>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</si>
  <si>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</si>
  <si>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</si>
  <si>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</si>
  <si>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</si>
  <si>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</si>
  <si>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</si>
  <si>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</si>
  <si>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</si>
  <si>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</si>
  <si>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</si>
  <si>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</si>
  <si>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</si>
  <si>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</si>
  <si>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</si>
  <si>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</si>
  <si>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</si>
  <si>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</si>
  <si>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</si>
  <si>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</si>
  <si>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</si>
  <si>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</si>
  <si>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</si>
  <si>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</si>
  <si>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</si>
  <si>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</si>
  <si>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</si>
  <si>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</si>
  <si>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</si>
  <si>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</si>
  <si>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</si>
  <si>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</si>
  <si>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</si>
  <si>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</si>
  <si>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</si>
  <si>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</si>
  <si>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</si>
  <si>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</si>
  <si>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</si>
  <si>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</si>
  <si>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</si>
  <si>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</si>
  <si>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</si>
  <si>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</si>
  <si>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</si>
  <si>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</si>
  <si>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</si>
  <si>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</si>
  <si>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</si>
  <si>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</si>
  <si>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</si>
  <si>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</si>
  <si>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</si>
  <si>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</si>
  <si>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</si>
  <si>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</si>
  <si>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</si>
  <si>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</si>
  <si>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</si>
  <si>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</si>
  <si>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</si>
  <si>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</si>
  <si>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</si>
  <si>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</si>
  <si>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</si>
  <si>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</si>
  <si>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</si>
  <si>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</si>
  <si>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</si>
  <si>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</si>
  <si>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</si>
  <si>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</si>
  <si>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</si>
  <si>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</si>
  <si>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</si>
  <si>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</si>
  <si>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</si>
  <si>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</si>
  <si>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</si>
  <si>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</si>
  <si>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</si>
  <si>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</si>
  <si>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</si>
  <si>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</si>
  <si>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</si>
  <si>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</si>
  <si>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</si>
  <si>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</si>
  <si>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</si>
  <si>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</si>
  <si>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</si>
  <si>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</si>
  <si>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</si>
  <si>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</si>
  <si>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</si>
  <si>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</si>
  <si>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</si>
  <si>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</si>
  <si>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</si>
  <si>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</si>
  <si>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</si>
  <si>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</si>
  <si>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</si>
  <si>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</si>
  <si>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</si>
  <si>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</si>
  <si>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</si>
  <si>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</si>
  <si>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</si>
  <si>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</si>
  <si>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</si>
  <si>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</si>
  <si>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</si>
  <si>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</si>
  <si>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</si>
  <si>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</si>
  <si>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</si>
  <si>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</si>
  <si>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</si>
  <si>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</si>
  <si>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</si>
  <si>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</si>
  <si>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</si>
  <si>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</si>
  <si>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</si>
  <si>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</si>
  <si>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</si>
  <si>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</si>
  <si>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</si>
  <si>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</si>
  <si>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</si>
  <si>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</si>
  <si>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</si>
  <si>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</si>
  <si>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</si>
  <si>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</si>
  <si>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</si>
  <si>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</si>
  <si>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</si>
  <si>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</si>
  <si>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</si>
  <si>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</si>
  <si>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</si>
  <si>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</si>
  <si>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</si>
  <si>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</si>
  <si>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</si>
  <si>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</si>
  <si>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</si>
  <si>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</si>
  <si>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</si>
  <si>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</si>
  <si>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</si>
  <si>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</si>
  <si>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</si>
  <si>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</si>
  <si>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</si>
  <si>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</si>
  <si>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</si>
  <si>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</si>
  <si>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</si>
  <si>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</si>
  <si>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</si>
  <si>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</si>
  <si>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</si>
  <si>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</si>
  <si>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</si>
  <si>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</si>
  <si>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</si>
  <si>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</si>
  <si>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</si>
  <si>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</si>
  <si>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</si>
  <si>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</si>
  <si>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</si>
  <si>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</si>
  <si>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</si>
  <si>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</si>
  <si>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</si>
  <si>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</si>
  <si>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</si>
  <si>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</si>
  <si>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</si>
  <si>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</si>
  <si>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</si>
  <si>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</si>
  <si>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</si>
  <si>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</si>
  <si>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</si>
  <si>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</si>
  <si>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</si>
  <si>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</si>
  <si>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</si>
  <si>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</si>
  <si>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</si>
  <si>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</si>
  <si>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</si>
  <si>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</si>
  <si>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</si>
  <si>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</si>
  <si>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</si>
  <si>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</si>
  <si>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</si>
  <si>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</si>
  <si>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</si>
  <si>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</si>
  <si>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</si>
  <si>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</si>
  <si>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</si>
  <si>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</si>
  <si>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</si>
  <si>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</si>
  <si>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</si>
  <si>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</si>
  <si>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</si>
  <si>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</si>
  <si>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</si>
  <si>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</si>
  <si>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</si>
  <si>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</si>
  <si>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</si>
  <si>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</si>
  <si>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</si>
  <si>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</si>
  <si>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</si>
  <si>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</si>
  <si>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</si>
  <si>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</si>
  <si>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</si>
  <si>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</si>
  <si>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</si>
  <si>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</si>
  <si>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</si>
  <si>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</si>
  <si>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</si>
  <si>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</si>
  <si>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</si>
  <si>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</si>
  <si>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</si>
  <si>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</si>
  <si>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</si>
  <si>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</si>
  <si>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</si>
  <si>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</si>
  <si>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</si>
  <si>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</si>
  <si>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</si>
  <si>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</si>
  <si>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</si>
  <si>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</si>
  <si>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</si>
  <si>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</si>
  <si>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</si>
  <si>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</si>
  <si>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</si>
  <si>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</si>
  <si>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</si>
  <si>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</si>
  <si>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</si>
  <si>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</si>
  <si>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</si>
  <si>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</si>
  <si>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</si>
  <si>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</si>
  <si>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</si>
  <si>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</si>
  <si>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</si>
  <si>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</si>
  <si>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</si>
  <si>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</si>
  <si>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</si>
  <si>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</si>
  <si>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</si>
  <si>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</si>
  <si>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</si>
  <si>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</si>
  <si>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</si>
  <si>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</si>
  <si>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</si>
  <si>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</si>
  <si>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</si>
  <si>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</si>
  <si>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</si>
  <si>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</si>
  <si>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</si>
  <si>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</si>
  <si>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</si>
  <si>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</si>
  <si>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</si>
  <si>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</si>
  <si>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</si>
  <si>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</si>
  <si>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</si>
  <si>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</si>
  <si>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</si>
  <si>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</si>
  <si>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</si>
  <si>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</si>
  <si>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</si>
  <si>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</si>
  <si>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</si>
  <si>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</si>
  <si>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</si>
  <si>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</si>
  <si>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</si>
  <si>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</si>
  <si>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</si>
  <si>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</si>
  <si>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</si>
  <si>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</si>
  <si>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</si>
  <si>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</si>
  <si>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</si>
  <si>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</si>
  <si>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</si>
  <si>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</si>
  <si>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</si>
  <si>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</si>
  <si>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</si>
  <si>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</si>
  <si>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</si>
  <si>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</si>
  <si>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</si>
  <si>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</si>
  <si>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</si>
  <si>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</si>
  <si>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</si>
  <si>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</si>
  <si>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</si>
  <si>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</si>
  <si>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</si>
  <si>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</si>
  <si>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</si>
  <si>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</si>
  <si>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</si>
  <si>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</si>
  <si>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</si>
  <si>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</si>
  <si>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</si>
  <si>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</si>
  <si>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</si>
  <si>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</si>
  <si>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</si>
  <si>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</si>
  <si>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</si>
  <si>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</si>
  <si>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</si>
  <si>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</si>
  <si>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</si>
  <si>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</si>
  <si>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</si>
  <si>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</si>
  <si>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</si>
  <si>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</si>
  <si>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</si>
  <si>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</si>
  <si>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</si>
  <si>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</si>
  <si>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</si>
  <si>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</si>
  <si>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</si>
  <si>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</si>
  <si>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</si>
  <si>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</si>
  <si>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</si>
  <si>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</si>
  <si>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</si>
  <si>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</si>
  <si>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</si>
  <si>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</si>
  <si>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</si>
  <si>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</si>
  <si>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</si>
  <si>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</si>
  <si>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</si>
  <si>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</si>
  <si>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</si>
  <si>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</si>
  <si>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</si>
  <si>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</si>
  <si>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</si>
  <si>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</si>
  <si>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</si>
  <si>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</si>
  <si>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</si>
  <si>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</si>
  <si>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</si>
  <si>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</si>
  <si>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</si>
  <si>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</si>
  <si>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</si>
  <si>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</si>
  <si>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</si>
  <si>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</si>
  <si>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</si>
  <si>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</si>
  <si>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</si>
  <si>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</si>
  <si>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</si>
  <si>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</si>
  <si>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</si>
  <si>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</si>
  <si>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</si>
  <si>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</si>
  <si>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</si>
  <si>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</si>
  <si>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</si>
  <si>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</si>
  <si>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</si>
  <si>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</si>
  <si>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</si>
  <si>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</si>
  <si>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</si>
  <si>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</si>
  <si>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</si>
  <si>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</si>
  <si>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</si>
  <si>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</si>
  <si>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</si>
  <si>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</si>
  <si>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</si>
  <si>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</si>
  <si>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</si>
  <si>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</si>
  <si>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</si>
  <si>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</si>
  <si>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</si>
  <si>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</si>
  <si>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</si>
  <si>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</si>
  <si>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</si>
  <si>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</si>
  <si>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</si>
  <si>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</si>
  <si>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</si>
  <si>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</si>
  <si>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</si>
  <si>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</si>
  <si>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</si>
  <si>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</si>
  <si>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</si>
  <si>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</si>
  <si>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</si>
  <si>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</si>
  <si>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</si>
  <si>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</si>
  <si>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</si>
  <si>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</si>
  <si>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</si>
  <si>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</si>
  <si>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</si>
  <si>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</si>
  <si>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</si>
  <si>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</si>
  <si>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</si>
  <si>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</si>
  <si>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</si>
  <si>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</si>
  <si>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</si>
  <si>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</si>
  <si>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</si>
  <si>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</si>
  <si>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</si>
  <si>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</si>
  <si>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</si>
  <si>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</si>
  <si>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</si>
  <si>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</si>
  <si>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</si>
  <si>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</si>
  <si>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</si>
  <si>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</si>
  <si>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</si>
  <si>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</si>
  <si>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</si>
  <si>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</si>
  <si>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</si>
  <si>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</si>
  <si>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</si>
  <si>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</si>
  <si>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</si>
  <si>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</si>
  <si>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</si>
  <si>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</si>
  <si>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</si>
  <si>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</si>
  <si>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</si>
  <si>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</si>
  <si>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</si>
  <si>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</si>
  <si>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</si>
  <si>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</si>
  <si>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</si>
  <si>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</si>
  <si>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</si>
  <si>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</si>
  <si>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</si>
  <si>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</si>
  <si>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</si>
  <si>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</si>
  <si>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</si>
  <si>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</si>
  <si>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</si>
  <si>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</si>
  <si>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</si>
  <si>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</si>
  <si>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</si>
  <si>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</si>
  <si>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</si>
  <si>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</si>
  <si>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</si>
  <si>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</si>
  <si>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</si>
  <si>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</si>
  <si>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</si>
  <si>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</si>
  <si>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</si>
  <si>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</si>
  <si>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</si>
  <si>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</si>
  <si>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</si>
  <si>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</si>
  <si>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</si>
  <si>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</si>
  <si>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</si>
  <si>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</si>
  <si>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</si>
  <si>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</si>
  <si>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</si>
  <si>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</si>
  <si>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</si>
  <si>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</si>
  <si>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</si>
  <si>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</si>
  <si>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</si>
  <si>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</si>
  <si>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</si>
  <si>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</si>
  <si>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</si>
  <si>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</si>
  <si>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</si>
  <si>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</si>
  <si>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</si>
  <si>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</si>
  <si>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</si>
  <si>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</si>
  <si>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</si>
  <si>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</si>
  <si>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</si>
  <si>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</si>
  <si>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</si>
  <si>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</si>
  <si>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</si>
  <si>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</si>
  <si>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</si>
  <si>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</si>
  <si>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</si>
  <si>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</si>
  <si>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</si>
  <si>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</si>
  <si>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</si>
  <si>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</si>
  <si>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</si>
  <si>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</si>
  <si>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</si>
  <si>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</si>
  <si>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</si>
  <si>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</si>
  <si>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</si>
  <si>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</si>
  <si>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</si>
  <si>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</si>
  <si>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</si>
  <si>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</si>
  <si>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</si>
  <si>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</si>
  <si>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</si>
  <si>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</si>
  <si>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</si>
  <si>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</si>
  <si>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</si>
  <si>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</si>
  <si>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</si>
  <si>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</si>
  <si>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</si>
  <si>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</si>
  <si>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</si>
  <si>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</si>
  <si>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</si>
  <si>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</si>
  <si>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</si>
  <si>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</si>
  <si>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</si>
  <si>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</si>
  <si>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</si>
  <si>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</si>
  <si>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</si>
  <si>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</si>
  <si>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</si>
  <si>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</si>
  <si>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</si>
  <si>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</si>
  <si>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</si>
  <si>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</si>
  <si>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</si>
  <si>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</si>
  <si>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</si>
  <si>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</si>
  <si>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</si>
  <si>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</si>
  <si>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</si>
  <si>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</si>
  <si>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</si>
  <si>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</si>
  <si>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</si>
  <si>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</si>
  <si>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</si>
  <si>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</si>
  <si>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</si>
  <si>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</si>
  <si>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</si>
  <si>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</si>
  <si>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</si>
  <si>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</si>
  <si>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</si>
  <si>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</si>
  <si>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</si>
  <si>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</si>
  <si>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</si>
  <si>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</si>
  <si>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</si>
  <si>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</si>
  <si>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</si>
  <si>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</si>
  <si>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</si>
  <si>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</si>
  <si>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</si>
  <si>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</si>
  <si>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</si>
  <si>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</si>
  <si>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</si>
  <si>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</si>
  <si>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</si>
  <si>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</si>
  <si>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</si>
  <si>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</si>
  <si>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</si>
  <si>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</si>
  <si>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</si>
  <si>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</si>
  <si>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</si>
  <si>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</si>
  <si>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</si>
  <si>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</si>
  <si>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</si>
  <si>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</si>
  <si>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</si>
  <si>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</si>
  <si>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</si>
  <si>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</si>
  <si>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</si>
  <si>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</si>
  <si>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</si>
  <si>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</si>
  <si>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</si>
  <si>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</si>
  <si>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</si>
  <si>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</si>
  <si>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</si>
  <si>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</si>
  <si>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</si>
  <si>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</si>
  <si>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</si>
  <si>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</si>
  <si>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</si>
  <si>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</si>
  <si>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</si>
  <si>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</si>
  <si>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</si>
  <si>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</si>
  <si>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</si>
  <si>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</si>
  <si>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</si>
  <si>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</si>
  <si>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</si>
  <si>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</si>
  <si>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</si>
  <si>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</si>
  <si>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</si>
  <si>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</si>
  <si>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</si>
  <si>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</si>
  <si>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</si>
  <si>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</si>
  <si>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</si>
  <si>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</si>
  <si>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</si>
  <si>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</si>
  <si>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</si>
  <si>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</si>
  <si>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</si>
  <si>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</si>
  <si>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</si>
  <si>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</si>
  <si>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</si>
  <si>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</si>
  <si>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</si>
  <si>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</si>
  <si>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</si>
  <si>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</si>
  <si>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</si>
  <si>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</si>
  <si>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</si>
  <si>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</si>
  <si>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</si>
  <si>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</si>
  <si>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</si>
  <si>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</si>
  <si>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</si>
  <si>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</si>
  <si>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</si>
  <si>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</si>
  <si>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</si>
  <si>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</si>
  <si>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</si>
  <si>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</si>
  <si>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</si>
  <si>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</si>
  <si>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</si>
  <si>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</si>
  <si>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</si>
  <si>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</si>
  <si>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</si>
  <si>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</si>
  <si>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</si>
  <si>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</si>
  <si>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</si>
  <si>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</si>
  <si>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</si>
  <si>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</si>
  <si>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</si>
  <si>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</si>
  <si>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</si>
  <si>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</si>
  <si>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</si>
  <si>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</si>
  <si>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</si>
  <si>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</si>
  <si>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</si>
  <si>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</si>
  <si>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</si>
  <si>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</si>
  <si>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</si>
  <si>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</si>
  <si>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</si>
  <si>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</si>
  <si>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</si>
  <si>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</si>
  <si>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</si>
  <si>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</si>
  <si>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</si>
  <si>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</si>
  <si>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</si>
  <si>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</si>
  <si>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</si>
  <si>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</si>
  <si>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</si>
  <si>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</si>
  <si>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</si>
  <si>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</si>
  <si>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</si>
  <si>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</si>
  <si>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</si>
  <si>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</si>
  <si>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</si>
  <si>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</si>
  <si>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</si>
  <si>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</si>
  <si>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</si>
  <si>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</si>
  <si>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</si>
  <si>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</si>
  <si>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</si>
  <si>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</si>
  <si>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</si>
  <si>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</si>
  <si>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</si>
  <si>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</si>
  <si>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</si>
  <si>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</si>
  <si>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</si>
  <si>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</si>
  <si>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</si>
  <si>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</si>
  <si>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</si>
  <si>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</si>
  <si>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</si>
  <si>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</si>
  <si>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</si>
  <si>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</si>
  <si>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</si>
  <si>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</si>
  <si>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</si>
  <si>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</si>
  <si>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</si>
  <si>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</si>
  <si>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</si>
  <si>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</si>
  <si>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</si>
  <si>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</si>
  <si>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</si>
  <si>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</si>
  <si>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</si>
  <si>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</si>
  <si>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</si>
  <si>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</si>
  <si>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</si>
  <si>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</si>
  <si>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</si>
  <si>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</si>
  <si>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</si>
  <si>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</si>
  <si>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</si>
  <si>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</si>
  <si>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</si>
  <si>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</si>
  <si>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</si>
  <si>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</si>
  <si>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</si>
  <si>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</si>
  <si>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</si>
  <si>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</si>
  <si>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</si>
  <si>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</si>
  <si>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</si>
  <si>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</si>
  <si>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</si>
  <si>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</si>
  <si>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</si>
  <si>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</si>
  <si>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</si>
  <si>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</si>
  <si>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</si>
  <si>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</si>
  <si>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</si>
  <si>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</si>
  <si>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</si>
  <si>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</si>
  <si>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</si>
  <si>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</si>
  <si>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</si>
  <si>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</si>
  <si>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</si>
  <si>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</si>
  <si>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</si>
  <si>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</si>
  <si>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</si>
  <si>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</si>
  <si>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</si>
  <si>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</si>
  <si>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</si>
  <si>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</si>
  <si>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</si>
  <si>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</si>
  <si>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</si>
  <si>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</si>
  <si>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</si>
  <si>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</si>
  <si>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</si>
  <si>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</si>
  <si>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</si>
  <si>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</si>
  <si>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</si>
  <si>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</si>
  <si>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</si>
  <si>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</si>
  <si>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</si>
  <si>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</si>
  <si>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</si>
  <si>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</si>
  <si>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</si>
  <si>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</si>
  <si>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</si>
  <si>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</si>
  <si>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</si>
  <si>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</si>
  <si>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</si>
  <si>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</si>
  <si>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</si>
  <si>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</si>
  <si>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</si>
  <si>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</si>
  <si>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</si>
  <si>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</si>
  <si>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</si>
  <si>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</si>
  <si>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</si>
  <si>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</si>
  <si>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</si>
  <si>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</si>
  <si>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</si>
  <si>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</si>
  <si>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</si>
  <si>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</si>
  <si>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</si>
  <si>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</si>
  <si>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</si>
  <si>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</si>
  <si>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</si>
  <si>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</si>
  <si>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</si>
  <si>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</si>
  <si>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</si>
  <si>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</si>
  <si>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</si>
  <si>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</si>
  <si>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</si>
  <si>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</si>
  <si>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</si>
  <si>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</si>
  <si>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</si>
  <si>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</si>
  <si>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</si>
  <si>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</si>
  <si>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</si>
  <si>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</si>
  <si>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</si>
  <si>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</si>
  <si>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</si>
  <si>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</si>
  <si>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</si>
  <si>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</si>
  <si>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</si>
  <si>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</si>
  <si>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</si>
  <si>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</si>
  <si>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</si>
  <si>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</si>
  <si>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</si>
  <si>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</si>
  <si>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</si>
  <si>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</si>
  <si>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</si>
  <si>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</si>
  <si>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</si>
  <si>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</si>
  <si>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</si>
  <si>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</si>
  <si>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</si>
  <si>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</si>
  <si>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</si>
  <si>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</si>
  <si>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</si>
  <si>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</si>
  <si>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</si>
  <si>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</si>
  <si>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</si>
  <si>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</si>
  <si>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</si>
  <si>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</si>
  <si>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</si>
  <si>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</si>
  <si>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</si>
  <si>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</si>
  <si>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</si>
  <si>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</si>
  <si>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</si>
  <si>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</si>
  <si>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</si>
  <si>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</si>
  <si>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</si>
  <si>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</si>
  <si>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</si>
  <si>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</si>
  <si>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</si>
  <si>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</si>
  <si>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</si>
  <si>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</si>
  <si>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</si>
  <si>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</si>
  <si>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</si>
  <si>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</si>
  <si>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</si>
  <si>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</si>
  <si>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</si>
  <si>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</si>
  <si>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</si>
  <si>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</si>
  <si>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</si>
  <si>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</si>
  <si>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</si>
  <si>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</si>
  <si>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</si>
  <si>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</si>
  <si>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</si>
  <si>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</si>
  <si>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</si>
  <si>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</si>
  <si>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</si>
  <si>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</si>
  <si>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</si>
  <si>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</si>
  <si>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</si>
  <si>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</si>
  <si>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</si>
  <si>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</si>
  <si>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</si>
  <si>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</si>
  <si>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</si>
  <si>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</si>
  <si>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</si>
  <si>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</si>
  <si>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</si>
  <si>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</si>
  <si>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</si>
  <si>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</si>
  <si>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</si>
  <si>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</si>
  <si>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</si>
  <si>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</si>
  <si>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</si>
  <si>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</si>
  <si>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</si>
  <si>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</si>
  <si>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</si>
  <si>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</si>
  <si>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</si>
  <si>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</si>
  <si>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</si>
  <si>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</si>
  <si>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</si>
  <si>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</si>
  <si>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</si>
  <si>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</si>
  <si>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</si>
  <si>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</si>
  <si>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</si>
  <si>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</si>
  <si>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</si>
  <si>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</si>
  <si>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</si>
  <si>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</si>
  <si>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</si>
  <si>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</si>
  <si>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</si>
  <si>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</si>
  <si>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</si>
  <si>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</si>
  <si>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</si>
  <si>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</si>
  <si>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</si>
  <si>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</si>
  <si>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</si>
  <si>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</si>
  <si>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</si>
  <si>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</si>
  <si>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</si>
  <si>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</si>
  <si>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</si>
  <si>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</si>
  <si>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</si>
  <si>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</si>
  <si>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</si>
  <si>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</si>
  <si>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</si>
  <si>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</si>
  <si>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</si>
  <si>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</si>
  <si>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</si>
  <si>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</si>
  <si>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</si>
  <si>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</si>
  <si>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</si>
  <si>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</si>
  <si>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</si>
  <si>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</si>
  <si>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</si>
  <si>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</si>
  <si>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</si>
  <si>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</si>
  <si>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</si>
  <si>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</si>
  <si>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</si>
  <si>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</si>
  <si>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</si>
  <si>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</si>
  <si>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</si>
  <si>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</si>
  <si>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</si>
  <si>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</si>
  <si>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</si>
  <si>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</si>
  <si>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</si>
  <si>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</si>
  <si>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</si>
  <si>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</si>
  <si>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</si>
  <si>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</si>
  <si>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</si>
  <si>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</si>
  <si>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</si>
  <si>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</si>
  <si>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</si>
  <si>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</si>
  <si>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</si>
  <si>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</si>
  <si>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</si>
  <si>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</si>
  <si>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</si>
  <si>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</si>
  <si>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</si>
  <si>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</si>
  <si>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</si>
  <si>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</si>
  <si>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</si>
  <si>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</si>
  <si>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</si>
  <si>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</si>
  <si>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</si>
  <si>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</si>
  <si>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</si>
  <si>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</si>
  <si>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</si>
  <si>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</si>
  <si>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</si>
  <si>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</si>
  <si>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</si>
  <si>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</si>
  <si>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</si>
  <si>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</si>
  <si>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</si>
  <si>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</si>
  <si>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</si>
  <si>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</si>
  <si>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</si>
  <si>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</si>
  <si>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</si>
  <si>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</si>
  <si>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</si>
  <si>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</si>
  <si>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</si>
  <si>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</si>
  <si>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</si>
  <si>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</si>
  <si>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</si>
  <si>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</si>
  <si>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</si>
  <si>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</si>
  <si>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</si>
  <si>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</si>
  <si>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</si>
  <si>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</si>
  <si>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</si>
  <si>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</si>
  <si>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</si>
  <si>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</si>
  <si>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</si>
  <si>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</si>
  <si>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</si>
  <si>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</si>
  <si>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</si>
  <si>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</si>
  <si>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</si>
  <si>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</si>
  <si>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</si>
  <si>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</si>
  <si>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</si>
  <si>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</si>
  <si>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</si>
  <si>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</si>
  <si>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</si>
  <si>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</si>
  <si>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</si>
  <si>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</si>
  <si>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</si>
  <si>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</si>
  <si>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</si>
  <si>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</si>
  <si>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</si>
  <si>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</si>
  <si>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</si>
  <si>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</si>
  <si>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</si>
  <si>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</si>
  <si>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</si>
  <si>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</si>
  <si>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</si>
  <si>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</si>
  <si>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</si>
  <si>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</si>
  <si>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</si>
  <si>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</si>
  <si>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</si>
  <si>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</si>
  <si>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</si>
  <si>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</si>
  <si>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</si>
  <si>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</si>
  <si>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</si>
  <si>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</si>
  <si>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</si>
  <si>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</si>
  <si>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</si>
  <si>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</si>
  <si>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</si>
  <si>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</si>
  <si>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</si>
  <si>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</si>
  <si>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</si>
  <si>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</si>
  <si>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</si>
  <si>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</si>
  <si>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</si>
  <si>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</si>
  <si>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</si>
  <si>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</si>
  <si>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</si>
  <si>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</si>
  <si>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</si>
  <si>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</si>
  <si>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</si>
  <si>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</si>
  <si>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</si>
  <si>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</si>
  <si>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</si>
  <si>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</si>
  <si>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</si>
  <si>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</si>
  <si>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</si>
  <si>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</si>
  <si>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</si>
  <si>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</si>
  <si>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</si>
  <si>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</si>
  <si>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</si>
  <si>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</si>
  <si>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</si>
  <si>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</si>
  <si>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</si>
  <si>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</si>
  <si>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</si>
  <si>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</si>
  <si>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</si>
  <si>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</si>
  <si>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</si>
  <si>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</si>
  <si>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</si>
  <si>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</si>
  <si>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</si>
  <si>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</si>
  <si>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</si>
  <si>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</si>
  <si>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</si>
  <si>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</si>
  <si>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</si>
  <si>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</si>
  <si>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</si>
  <si>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</si>
  <si>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</si>
  <si>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</si>
  <si>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</si>
  <si>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</si>
  <si>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</si>
  <si>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</si>
  <si>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</si>
  <si>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</si>
  <si>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</si>
  <si>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</si>
  <si>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</si>
  <si>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</si>
  <si>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</si>
  <si>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</si>
  <si>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</si>
  <si>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</si>
  <si>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</si>
  <si>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</si>
  <si>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</si>
  <si>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</si>
  <si>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</si>
  <si>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</si>
  <si>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</si>
  <si>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</si>
  <si>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</si>
  <si>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</si>
  <si>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</si>
  <si>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</si>
  <si>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</si>
  <si>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</si>
  <si>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</si>
  <si>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</si>
  <si>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</si>
  <si>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</si>
  <si>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</si>
  <si>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</si>
  <si>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</si>
  <si>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</si>
  <si>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</si>
  <si>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</si>
  <si>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</si>
  <si>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</si>
  <si>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</si>
  <si>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</si>
  <si>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</si>
  <si>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</si>
  <si>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</si>
  <si>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</si>
  <si>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</si>
  <si>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</si>
  <si>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</si>
  <si>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</si>
  <si>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</si>
  <si>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</si>
  <si>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</si>
  <si>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</si>
  <si>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</si>
  <si>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</si>
  <si>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</si>
  <si>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</si>
  <si>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</si>
  <si>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</si>
  <si>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</si>
  <si>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</si>
  <si>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</si>
  <si>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</si>
  <si>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</si>
  <si>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</si>
  <si>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</si>
  <si>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</si>
  <si>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</si>
  <si>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</si>
  <si>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</si>
  <si>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</si>
  <si>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</si>
  <si>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</si>
  <si>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</si>
  <si>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</si>
  <si>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</si>
  <si>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</si>
  <si>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</si>
  <si>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</si>
  <si>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</si>
  <si>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</si>
  <si>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</si>
  <si>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</si>
  <si>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</si>
  <si>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</si>
  <si>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</si>
  <si>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</si>
  <si>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</si>
  <si>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</si>
  <si>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</si>
  <si>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</si>
  <si>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</si>
  <si>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</si>
  <si>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</si>
  <si>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</si>
  <si>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</si>
  <si>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</si>
  <si>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</si>
  <si>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</si>
  <si>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</si>
  <si>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</si>
  <si>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</si>
  <si>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</si>
  <si>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</si>
  <si>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</si>
  <si>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</si>
  <si>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</si>
  <si>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</si>
  <si>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</si>
  <si>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</si>
  <si>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</si>
  <si>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</si>
  <si>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</si>
  <si>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</si>
  <si>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</si>
  <si>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</si>
  <si>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</si>
  <si>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</si>
  <si>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</si>
  <si>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</si>
  <si>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</si>
  <si>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</si>
  <si>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</si>
  <si>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</si>
  <si>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</si>
  <si>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</si>
  <si>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</si>
  <si>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</si>
  <si>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</si>
  <si>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</si>
  <si>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</si>
  <si>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</si>
  <si>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</si>
  <si>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</si>
  <si>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</si>
  <si>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</si>
  <si>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</si>
  <si>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</si>
  <si>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</si>
  <si>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</si>
  <si>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</si>
  <si>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</si>
  <si>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</si>
  <si>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</si>
  <si>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</si>
  <si>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</si>
  <si>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</si>
  <si>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</si>
  <si>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</si>
  <si>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</si>
  <si>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</si>
  <si>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</si>
  <si>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</si>
  <si>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</si>
  <si>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</si>
  <si>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</si>
  <si>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</si>
  <si>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</si>
  <si>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</si>
  <si>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</si>
  <si>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</si>
  <si>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</si>
  <si>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</si>
  <si>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</si>
  <si>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</si>
  <si>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</si>
  <si>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</si>
  <si>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</si>
  <si>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</si>
  <si>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</si>
  <si>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</si>
  <si>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</si>
  <si>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</si>
  <si>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</si>
  <si>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</si>
  <si>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</si>
  <si>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</si>
  <si>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</si>
  <si>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</si>
  <si>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</si>
  <si>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</si>
  <si>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</si>
  <si>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</si>
  <si>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</si>
  <si>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</si>
  <si>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</si>
  <si>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</si>
  <si>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</si>
  <si>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</si>
  <si>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</si>
  <si>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</si>
  <si>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</si>
  <si>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</si>
  <si>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</si>
  <si>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</si>
  <si>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</si>
  <si>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</si>
  <si>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</si>
  <si>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</si>
  <si>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</si>
  <si>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</si>
  <si>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</si>
  <si>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</si>
  <si>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</si>
  <si>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</si>
  <si>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</si>
  <si>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</si>
  <si>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</si>
  <si>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</si>
  <si>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</si>
  <si>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</si>
  <si>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</si>
  <si>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</si>
  <si>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</si>
  <si>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</si>
  <si>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</si>
  <si>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</si>
  <si>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</si>
  <si>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</si>
  <si>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</si>
  <si>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</si>
  <si>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</si>
  <si>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</si>
  <si>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</si>
  <si>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</si>
  <si>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</si>
  <si>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</si>
  <si>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</si>
  <si>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</si>
  <si>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</si>
  <si>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</si>
  <si>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</si>
  <si>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</si>
  <si>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</si>
  <si>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</si>
  <si>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</si>
  <si>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</si>
  <si>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</si>
  <si>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</si>
  <si>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</si>
  <si>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</si>
  <si>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</si>
  <si>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</si>
  <si>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</si>
  <si>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</si>
  <si>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</si>
  <si>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</si>
  <si>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</si>
  <si>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</si>
  <si>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</si>
  <si>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</si>
  <si>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</si>
  <si>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</si>
  <si>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</si>
  <si>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</si>
  <si>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</si>
  <si>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</si>
  <si>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</si>
  <si>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</si>
  <si>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</si>
  <si>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</si>
  <si>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</si>
  <si>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</si>
  <si>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</si>
  <si>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</si>
  <si>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</si>
  <si>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</si>
  <si>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</si>
  <si>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</si>
  <si>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</si>
  <si>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</si>
  <si>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</si>
  <si>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</si>
  <si>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</si>
  <si>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</si>
  <si>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</si>
  <si>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</si>
  <si>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</si>
  <si>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</si>
  <si>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</si>
  <si>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</si>
  <si>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</si>
  <si>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</si>
  <si>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</si>
  <si>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</si>
  <si>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</si>
  <si>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</si>
  <si>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</si>
  <si>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</si>
  <si>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</si>
  <si>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</si>
  <si>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</si>
  <si>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</si>
  <si>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</si>
  <si>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</si>
  <si>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</si>
  <si>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</si>
  <si>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</si>
  <si>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</si>
  <si>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</si>
  <si>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</si>
  <si>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</si>
  <si>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</si>
  <si>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</si>
  <si>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</si>
  <si>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</si>
  <si>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</si>
  <si>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</si>
  <si>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</si>
  <si>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</si>
  <si>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</si>
  <si>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</si>
  <si>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</si>
  <si>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</si>
  <si>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</si>
  <si>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</si>
  <si>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</si>
  <si>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</si>
  <si>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</si>
  <si>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</si>
  <si>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</si>
  <si>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</si>
  <si>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</si>
  <si>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</si>
  <si>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</si>
  <si>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</si>
  <si>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</si>
  <si>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</si>
  <si>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</si>
  <si>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</si>
  <si>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</si>
  <si>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</si>
  <si>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</si>
  <si>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</si>
  <si>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</si>
  <si>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</si>
  <si>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</si>
  <si>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</si>
  <si>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</si>
  <si>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</si>
  <si>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</si>
  <si>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</si>
  <si>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</si>
  <si>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</si>
  <si>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</si>
  <si>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</si>
  <si>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</si>
  <si>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</si>
  <si>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</si>
  <si>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</si>
  <si>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</si>
  <si>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</si>
  <si>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</si>
  <si>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</si>
  <si>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</si>
  <si>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</si>
  <si>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</si>
  <si>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</si>
  <si>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</si>
  <si>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</si>
  <si>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</si>
  <si>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</si>
  <si>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</si>
  <si>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</si>
  <si>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</si>
  <si>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</si>
  <si>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</si>
  <si>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</si>
  <si>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</si>
  <si>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</si>
  <si>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</si>
  <si>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</si>
  <si>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</si>
  <si>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</si>
  <si>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</si>
  <si>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</si>
  <si>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</si>
  <si>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</si>
  <si>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</si>
  <si>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</si>
  <si>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</si>
  <si>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</si>
  <si>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</si>
  <si>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</si>
  <si>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</si>
  <si>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</si>
  <si>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</si>
  <si>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</si>
  <si>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</si>
  <si>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</si>
  <si>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</si>
  <si>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</si>
  <si>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</si>
  <si>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</si>
  <si>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</si>
  <si>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</si>
  <si>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</si>
  <si>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</si>
  <si>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</si>
  <si>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</si>
  <si>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</si>
  <si>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</si>
  <si>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</si>
  <si>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</si>
  <si>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</si>
  <si>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</si>
  <si>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</si>
  <si>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</si>
  <si>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</si>
  <si>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</si>
  <si>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</si>
  <si>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</si>
  <si>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</si>
  <si>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</si>
  <si>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</si>
  <si>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</si>
  <si>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</si>
  <si>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</si>
  <si>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</si>
  <si>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</si>
  <si>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</si>
  <si>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</si>
  <si>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</si>
  <si>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</si>
  <si>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</si>
  <si>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</si>
  <si>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</si>
  <si>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</si>
  <si>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</si>
  <si>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</si>
  <si>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</si>
  <si>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</si>
  <si>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</si>
  <si>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</si>
  <si>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</si>
  <si>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</si>
  <si>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</si>
  <si>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</si>
  <si>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</si>
  <si>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</si>
  <si>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</si>
  <si>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</si>
  <si>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</si>
  <si>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</si>
  <si>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</si>
  <si>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</si>
  <si>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</si>
  <si>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</si>
  <si>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</si>
  <si>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</si>
  <si>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</si>
  <si>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</si>
  <si>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</si>
  <si>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</si>
  <si>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</si>
  <si>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</si>
  <si>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</si>
  <si>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</si>
  <si>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</si>
  <si>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</si>
  <si>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</si>
  <si>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</si>
  <si>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</si>
  <si>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</si>
  <si>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</si>
  <si>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</si>
  <si>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</si>
  <si>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</si>
  <si>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</si>
  <si>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</si>
  <si>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</si>
  <si>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</si>
  <si>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</si>
  <si>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</si>
  <si>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</si>
  <si>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</si>
  <si>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</si>
  <si>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</si>
  <si>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</si>
  <si>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</si>
  <si>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</si>
  <si>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</si>
  <si>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</si>
  <si>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</si>
  <si>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</si>
  <si>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</si>
  <si>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</si>
  <si>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</si>
  <si>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</si>
  <si>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</si>
  <si>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</si>
  <si>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</si>
  <si>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</si>
  <si>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</si>
  <si>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</si>
  <si>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</si>
  <si>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</si>
  <si>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</si>
  <si>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</si>
  <si>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</si>
  <si>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</si>
  <si>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</si>
  <si>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</si>
  <si>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</si>
  <si>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</si>
  <si>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</si>
  <si>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</si>
  <si>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</si>
  <si>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</si>
  <si>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</si>
  <si>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</si>
  <si>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</si>
  <si>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</si>
  <si>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</si>
  <si>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</si>
  <si>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</si>
  <si>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</si>
  <si>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</si>
  <si>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</si>
  <si>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</si>
  <si>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</si>
  <si>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</si>
  <si>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</si>
  <si>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</si>
  <si>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</si>
  <si>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</si>
  <si>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</si>
  <si>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</si>
  <si>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</si>
  <si>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</si>
  <si>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</si>
  <si>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</si>
  <si>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</si>
  <si>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</si>
  <si>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</si>
  <si>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</si>
  <si>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</si>
  <si>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</si>
  <si>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</si>
  <si>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</si>
  <si>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</si>
  <si>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</si>
  <si>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</si>
  <si>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</si>
  <si>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</si>
  <si>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</si>
  <si>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</si>
  <si>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</si>
  <si>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</si>
  <si>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</si>
  <si>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</si>
  <si>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</si>
  <si>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</si>
  <si>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</si>
  <si>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</si>
  <si>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</si>
  <si>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</si>
  <si>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</si>
  <si>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</si>
  <si>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</si>
  <si>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</si>
  <si>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</si>
  <si>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</si>
  <si>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</si>
  <si>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</si>
  <si>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</si>
  <si>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</si>
  <si>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</si>
  <si>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</si>
  <si>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</si>
  <si>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</si>
  <si>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</si>
  <si>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</si>
  <si>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</si>
  <si>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</si>
  <si>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</si>
  <si>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</si>
  <si>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</si>
  <si>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</si>
  <si>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</si>
  <si>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</si>
  <si>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</si>
  <si>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</si>
  <si>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</si>
  <si>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</si>
  <si>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</si>
  <si>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</si>
  <si>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</si>
  <si>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</si>
  <si>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</si>
  <si>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</si>
  <si>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</si>
  <si>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</si>
  <si>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</si>
  <si>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</si>
  <si>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</si>
  <si>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</si>
  <si>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</si>
  <si>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</si>
  <si>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</si>
  <si>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</si>
  <si>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</si>
  <si>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</si>
  <si>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</si>
  <si>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</si>
  <si>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</si>
  <si>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</si>
  <si>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</si>
  <si>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</si>
  <si>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</si>
  <si>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</si>
  <si>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</si>
  <si>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</si>
  <si>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</si>
  <si>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</si>
  <si>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</si>
  <si>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</si>
  <si>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</si>
  <si>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</si>
  <si>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</si>
  <si>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</si>
  <si>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</si>
  <si>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</si>
  <si>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</si>
  <si>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</si>
  <si>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</si>
  <si>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</si>
  <si>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</si>
  <si>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</si>
  <si>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</si>
  <si>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</si>
  <si>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</si>
  <si>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</si>
  <si>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</si>
  <si>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</si>
  <si>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</si>
  <si>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</si>
  <si>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</si>
  <si>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</si>
  <si>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</si>
  <si>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</si>
  <si>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</si>
  <si>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</si>
  <si>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</si>
  <si>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</si>
  <si>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</si>
  <si>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</si>
  <si>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</si>
  <si>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</si>
  <si>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</si>
  <si>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</si>
  <si>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</si>
  <si>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</si>
  <si>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</si>
  <si>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</si>
  <si>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</si>
  <si>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</si>
  <si>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</si>
  <si>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</si>
  <si>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</si>
  <si>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</si>
  <si>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</si>
  <si>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</si>
  <si>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</si>
  <si>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</si>
  <si>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</si>
  <si>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</si>
  <si>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</si>
  <si>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</si>
  <si>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</si>
  <si>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</si>
  <si>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</si>
  <si>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</si>
  <si>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</si>
  <si>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</si>
  <si>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</si>
  <si>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</si>
  <si>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</si>
  <si>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</si>
  <si>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</si>
  <si>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</si>
  <si>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</si>
  <si>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</si>
  <si>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</si>
  <si>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</si>
  <si>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</si>
  <si>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</si>
  <si>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</si>
  <si>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</si>
  <si>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</si>
  <si>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</si>
  <si>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</si>
  <si>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</si>
  <si>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</si>
  <si>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</si>
  <si>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</si>
  <si>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</si>
  <si>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</si>
  <si>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</si>
  <si>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</si>
  <si>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</si>
  <si>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</si>
  <si>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</si>
  <si>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</si>
  <si>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</si>
  <si>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</si>
  <si>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</si>
  <si>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</si>
  <si>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</si>
  <si>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</si>
  <si>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</si>
  <si>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</si>
  <si>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</si>
  <si>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</si>
  <si>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</si>
  <si>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</si>
  <si>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</si>
  <si>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</si>
  <si>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</si>
  <si>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</si>
  <si>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</si>
  <si>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</si>
  <si>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</si>
  <si>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</si>
  <si>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</si>
  <si>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</si>
  <si>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</si>
  <si>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</si>
  <si>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</si>
  <si>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</si>
  <si>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</si>
  <si>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</si>
  <si>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</si>
  <si>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</si>
  <si>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</si>
  <si>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</si>
  <si>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</si>
  <si>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</si>
  <si>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</si>
  <si>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</si>
  <si>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</si>
  <si>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</si>
  <si>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</si>
  <si>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</si>
  <si>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</si>
  <si>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</si>
  <si>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</si>
  <si>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</si>
  <si>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</si>
  <si>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</si>
  <si>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</si>
  <si>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</si>
  <si>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</si>
  <si>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</si>
  <si>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</si>
  <si>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</si>
  <si>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</si>
  <si>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</si>
  <si>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</si>
  <si>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</si>
  <si>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</si>
  <si>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</si>
  <si>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</si>
  <si>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</si>
  <si>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</si>
  <si>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</si>
  <si>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</si>
  <si>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</si>
  <si>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</si>
  <si>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</si>
  <si>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</si>
  <si>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</si>
  <si>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</si>
  <si>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</si>
  <si>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</si>
  <si>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</si>
  <si>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</si>
  <si>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</si>
  <si>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</si>
  <si>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</si>
  <si>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</si>
  <si>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</si>
  <si>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</si>
  <si>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</si>
  <si>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</si>
  <si>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</si>
  <si>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</si>
  <si>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</si>
  <si>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</si>
  <si>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</si>
  <si>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</si>
  <si>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</si>
  <si>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</si>
  <si>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</si>
  <si>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</si>
  <si>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</si>
  <si>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</si>
  <si>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</si>
  <si>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</si>
  <si>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</si>
  <si>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</si>
  <si>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</si>
  <si>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</si>
  <si>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</si>
  <si>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</si>
  <si>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</si>
  <si>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</si>
  <si>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</si>
  <si>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</si>
  <si>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</si>
  <si>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</si>
  <si>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</si>
  <si>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</si>
  <si>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</si>
  <si>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</si>
  <si>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</si>
  <si>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</si>
  <si>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</si>
  <si>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</si>
  <si>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</si>
  <si>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</si>
  <si>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</si>
  <si>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</si>
  <si>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</si>
  <si>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</si>
  <si>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</si>
  <si>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</si>
  <si>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</si>
  <si>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</si>
  <si>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</si>
  <si>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</si>
  <si>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</si>
  <si>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</si>
  <si>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</si>
  <si>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</si>
  <si>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</si>
  <si>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</si>
  <si>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</si>
  <si>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</si>
  <si>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</si>
  <si>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</si>
  <si>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</si>
  <si>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</si>
  <si>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</si>
  <si>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</si>
  <si>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</si>
  <si>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</si>
  <si>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</si>
  <si>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</si>
  <si>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</si>
  <si>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</si>
  <si>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</si>
  <si>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</si>
  <si>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</si>
  <si>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</si>
  <si>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</si>
  <si>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</si>
  <si>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</si>
  <si>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</si>
  <si>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</si>
  <si>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</si>
  <si>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</si>
  <si>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</si>
  <si>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</si>
  <si>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</si>
  <si>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</si>
  <si>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</si>
  <si>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</si>
  <si>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</si>
  <si>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</si>
  <si>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</si>
  <si>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</si>
  <si>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</si>
  <si>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</si>
  <si>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</si>
  <si>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</si>
  <si>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</si>
  <si>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</si>
  <si>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</si>
  <si>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</si>
  <si>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</si>
  <si>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</si>
  <si>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</si>
  <si>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</si>
  <si>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</si>
  <si>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</si>
  <si>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</si>
  <si>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</si>
  <si>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</si>
  <si>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</si>
  <si>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</si>
  <si>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</si>
  <si>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</si>
  <si>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</si>
  <si>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</si>
  <si>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</si>
  <si>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</si>
  <si>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</si>
  <si>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</si>
  <si>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</si>
  <si>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</si>
  <si>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</si>
  <si>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</si>
  <si>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</si>
  <si>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</si>
  <si>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</si>
  <si>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</si>
  <si>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</si>
  <si>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</si>
  <si>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</si>
  <si>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</si>
  <si>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</si>
  <si>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</si>
  <si>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</si>
  <si>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</si>
  <si>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</si>
  <si>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</si>
  <si>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</si>
  <si>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</si>
  <si>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</si>
  <si>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</si>
  <si>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</si>
  <si>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</si>
  <si>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</si>
  <si>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</si>
  <si>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</si>
  <si>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</si>
  <si>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</si>
  <si>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</si>
  <si>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</si>
  <si>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</si>
  <si>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</si>
  <si>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</si>
  <si>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</si>
  <si>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</si>
  <si>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</si>
  <si>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</si>
  <si>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</si>
  <si>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</si>
  <si>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</si>
  <si>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</si>
  <si>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</si>
  <si>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</si>
  <si>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</si>
  <si>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</si>
  <si>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</si>
  <si>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</si>
  <si>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</si>
  <si>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</si>
  <si>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</si>
  <si>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</si>
  <si>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</si>
  <si>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</si>
  <si>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</si>
  <si>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</si>
  <si>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</si>
  <si>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</si>
  <si>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</si>
  <si>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</si>
  <si>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</si>
  <si>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</si>
  <si>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</si>
  <si>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</si>
  <si>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</si>
  <si>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</si>
  <si>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</si>
  <si>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</si>
  <si>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</si>
  <si>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</si>
  <si>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</si>
  <si>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</si>
  <si>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</si>
  <si>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</si>
  <si>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</si>
  <si>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</si>
  <si>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</si>
  <si>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</si>
  <si>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</si>
  <si>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</si>
  <si>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</si>
  <si>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</si>
  <si>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</si>
  <si>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</si>
  <si>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</si>
  <si>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</si>
  <si>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</si>
  <si>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</si>
  <si>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</si>
  <si>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</si>
  <si>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</si>
  <si>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</si>
  <si>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</si>
  <si>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</si>
  <si>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</si>
  <si>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</si>
  <si>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</si>
  <si>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</si>
  <si>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</si>
  <si>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</si>
  <si>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</si>
  <si>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</si>
  <si>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</si>
  <si>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</si>
  <si>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</si>
  <si>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</si>
  <si>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</si>
  <si>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</si>
  <si>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</si>
  <si>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</si>
  <si>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</si>
  <si>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</si>
  <si>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</si>
  <si>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</si>
  <si>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</si>
  <si>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</si>
  <si>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</si>
  <si>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</si>
  <si>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</si>
  <si>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</si>
  <si>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</si>
  <si>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</si>
  <si>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</si>
  <si>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</si>
  <si>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</si>
  <si>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</si>
  <si>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</si>
  <si>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</si>
  <si>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</si>
  <si>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</si>
  <si>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</si>
  <si>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</si>
  <si>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</si>
  <si>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</si>
  <si>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</si>
  <si>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</si>
  <si>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</si>
  <si>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</si>
  <si>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</si>
  <si>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</si>
  <si>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</si>
  <si>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</si>
  <si>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</si>
  <si>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</si>
  <si>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</si>
  <si>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</si>
  <si>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</si>
  <si>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</si>
  <si>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</si>
  <si>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</si>
  <si>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</si>
  <si>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</si>
  <si>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</si>
  <si>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</si>
  <si>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</si>
  <si>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</si>
  <si>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</si>
  <si>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</si>
  <si>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</si>
  <si>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</si>
  <si>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</si>
  <si>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</si>
  <si>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</si>
  <si>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</si>
  <si>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</si>
  <si>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</si>
  <si>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</si>
  <si>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</si>
  <si>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</si>
  <si>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</si>
  <si>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</si>
  <si>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</si>
  <si>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</si>
  <si>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</si>
  <si>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</si>
  <si>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</si>
  <si>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</si>
  <si>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</si>
  <si>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</si>
  <si>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</si>
  <si>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</si>
  <si>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</si>
  <si>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</si>
  <si>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</si>
  <si>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</si>
  <si>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</si>
  <si>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</si>
  <si>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</si>
  <si>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</si>
  <si>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</si>
  <si>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</si>
  <si>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</si>
  <si>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</si>
  <si>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</si>
  <si>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</si>
  <si>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</si>
  <si>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</si>
  <si>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</si>
  <si>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</si>
  <si>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</si>
  <si>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</si>
  <si>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</si>
  <si>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</si>
  <si>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</si>
  <si>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</si>
  <si>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</si>
  <si>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</si>
  <si>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</si>
  <si>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</si>
  <si>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</si>
  <si>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</si>
  <si>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</si>
  <si>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</si>
  <si>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</si>
  <si>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</si>
  <si>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</si>
  <si>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</si>
  <si>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</si>
  <si>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</si>
  <si>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</si>
  <si>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</si>
  <si>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</si>
  <si>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</si>
  <si>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</si>
  <si>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</si>
  <si>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</si>
  <si>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</si>
  <si>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</si>
  <si>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</si>
  <si>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</si>
  <si>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</si>
  <si>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</si>
  <si>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</si>
  <si>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</si>
  <si>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</si>
  <si>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</si>
  <si>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</si>
  <si>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</si>
  <si>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</si>
  <si>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</si>
  <si>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</si>
  <si>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</si>
  <si>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</si>
  <si>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</si>
  <si>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</si>
  <si>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</si>
  <si>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</si>
  <si>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</si>
  <si>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</si>
  <si>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</si>
  <si>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</si>
  <si>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</si>
  <si>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</si>
  <si>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</si>
  <si>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</si>
  <si>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</si>
  <si>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</si>
  <si>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</si>
  <si>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</si>
  <si>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</si>
  <si>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</si>
  <si>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</si>
  <si>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</si>
  <si>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</si>
  <si>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</si>
  <si>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</si>
  <si>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</si>
  <si>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</si>
  <si>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</si>
  <si>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</si>
  <si>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</si>
  <si>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</si>
  <si>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</si>
  <si>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</si>
  <si>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</si>
  <si>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</si>
  <si>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</si>
  <si>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</si>
  <si>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</si>
  <si>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</si>
  <si>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</si>
  <si>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</si>
  <si>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</si>
  <si>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</si>
  <si>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</si>
  <si>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</si>
  <si>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</si>
  <si>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</si>
  <si>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</si>
  <si>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</si>
  <si>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</si>
  <si>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</si>
  <si>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</si>
  <si>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</si>
  <si>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</si>
  <si>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</si>
  <si>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</si>
  <si>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</si>
  <si>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</si>
  <si>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</si>
  <si>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</si>
  <si>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</si>
  <si>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</si>
  <si>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</si>
  <si>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</si>
  <si>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</si>
  <si>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</si>
  <si>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</si>
  <si>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</si>
  <si>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</si>
  <si>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</si>
  <si>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</si>
  <si>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</si>
  <si>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</si>
  <si>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</si>
  <si>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</si>
  <si>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</si>
  <si>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</si>
  <si>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</si>
  <si>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</si>
  <si>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</si>
  <si>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</si>
  <si>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</si>
  <si>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</si>
  <si>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</si>
  <si>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</si>
  <si>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</si>
  <si>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</si>
  <si>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</si>
  <si>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</si>
  <si>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</si>
  <si>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</si>
  <si>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</si>
  <si>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</si>
  <si>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</si>
  <si>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</si>
  <si>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</si>
  <si>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</si>
  <si>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</si>
  <si>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</si>
  <si>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</si>
  <si>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</si>
  <si>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</si>
  <si>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</si>
  <si>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</si>
  <si>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</si>
  <si>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</si>
  <si>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</si>
  <si>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</si>
  <si>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</si>
  <si>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</si>
  <si>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</si>
  <si>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</si>
  <si>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</si>
  <si>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</si>
  <si>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</si>
  <si>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</si>
  <si>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</si>
  <si>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</si>
  <si>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</si>
  <si>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</si>
  <si>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</si>
  <si>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</si>
  <si>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</si>
  <si>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</si>
  <si>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</si>
  <si>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</si>
  <si>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</si>
  <si>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</si>
  <si>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</si>
  <si>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</si>
  <si>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</si>
  <si>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</si>
  <si>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</si>
  <si>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</si>
  <si>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</si>
  <si>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</si>
  <si>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</si>
  <si>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</si>
  <si>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</si>
  <si>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</si>
  <si>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</si>
  <si>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</si>
  <si>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</si>
  <si>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</si>
  <si>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</si>
  <si>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</si>
  <si>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</si>
  <si>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</si>
  <si>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</si>
  <si>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</si>
  <si>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</si>
  <si>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</si>
  <si>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</si>
  <si>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</si>
  <si>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</si>
  <si>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</si>
  <si>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</si>
  <si>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</si>
  <si>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</si>
  <si>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</si>
  <si>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</si>
  <si>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</si>
  <si>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</si>
  <si>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</si>
  <si>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</si>
  <si>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</si>
  <si>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</si>
  <si>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</si>
  <si>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</si>
  <si>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</si>
  <si>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</si>
  <si>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</si>
  <si>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</si>
  <si>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</si>
  <si>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</si>
  <si>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</si>
  <si>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</si>
  <si>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</si>
  <si>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</si>
  <si>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</si>
  <si>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</si>
  <si>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</si>
  <si>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</si>
  <si>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</si>
  <si>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</si>
  <si>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</si>
  <si>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</si>
  <si>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</si>
  <si>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</si>
  <si>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</si>
  <si>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</si>
  <si>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</si>
  <si>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</si>
  <si>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</si>
  <si>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</si>
  <si>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</si>
  <si>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</si>
  <si>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</si>
  <si>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</si>
  <si>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</si>
  <si>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</si>
  <si>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</si>
  <si>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</si>
  <si>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</si>
  <si>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</si>
  <si>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</si>
  <si>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</si>
  <si>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</si>
  <si>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</si>
  <si>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</si>
  <si>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</si>
  <si>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</si>
  <si>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</si>
  <si>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</si>
  <si>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</si>
  <si>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</si>
  <si>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</si>
  <si>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</si>
  <si>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</si>
  <si>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</si>
  <si>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</si>
  <si>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</si>
  <si>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</si>
  <si>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</si>
  <si>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</si>
  <si>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</si>
  <si>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</si>
  <si>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</si>
  <si>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</si>
  <si>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</si>
  <si>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</si>
  <si>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</si>
  <si>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</si>
  <si>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</si>
  <si>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</si>
  <si>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</si>
  <si>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</si>
  <si>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</si>
  <si>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</si>
  <si>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</si>
  <si>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</si>
  <si>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</si>
  <si>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</si>
  <si>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</si>
  <si>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</si>
  <si>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</si>
  <si>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</si>
  <si>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</si>
  <si>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</si>
  <si>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</si>
  <si>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</si>
  <si>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</si>
  <si>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</si>
  <si>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</si>
  <si>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</si>
  <si>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</si>
  <si>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</si>
  <si>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</si>
  <si>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</si>
  <si>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</si>
  <si>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</si>
  <si>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</si>
  <si>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</si>
  <si>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</si>
  <si>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</si>
  <si>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</si>
  <si>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</si>
  <si>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</si>
  <si>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</si>
  <si>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</si>
  <si>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</si>
  <si>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</si>
  <si>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</si>
  <si>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</si>
  <si>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</si>
  <si>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</si>
  <si>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</si>
  <si>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</si>
  <si>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</si>
  <si>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</si>
  <si>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</si>
  <si>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</si>
  <si>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</si>
  <si>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</si>
  <si>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</si>
  <si>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</si>
  <si>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</si>
  <si>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</si>
  <si>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</si>
  <si>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</si>
  <si>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</si>
  <si>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</si>
  <si>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</si>
  <si>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</si>
  <si>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</si>
  <si>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</si>
  <si>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</si>
  <si>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</si>
  <si>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</si>
  <si>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</si>
  <si>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</si>
  <si>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</si>
  <si>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</si>
  <si>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</si>
  <si>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</si>
  <si>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</si>
  <si>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</si>
  <si>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</si>
  <si>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</si>
  <si>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</si>
  <si>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</si>
  <si>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</si>
  <si>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</si>
  <si>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</si>
  <si>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</si>
  <si>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</si>
  <si>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</si>
  <si>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</si>
  <si>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</si>
  <si>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</si>
  <si>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</si>
  <si>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</si>
  <si>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</si>
  <si>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</si>
  <si>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</si>
  <si>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</si>
  <si>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</si>
  <si>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</si>
  <si>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</si>
  <si>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</si>
  <si>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</si>
  <si>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</si>
  <si>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</si>
  <si>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</si>
  <si>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</si>
  <si>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</si>
  <si>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</si>
  <si>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</si>
  <si>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</si>
  <si>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</si>
  <si>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</si>
  <si>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</si>
  <si>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</si>
  <si>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</si>
  <si>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</si>
  <si>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</si>
  <si>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</si>
  <si>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</si>
  <si>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</si>
  <si>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</si>
  <si>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</si>
  <si>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</si>
  <si>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</si>
  <si>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</si>
  <si>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</si>
  <si>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</si>
  <si>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</si>
  <si>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</si>
  <si>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</si>
  <si>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</si>
  <si>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</si>
  <si>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</si>
  <si>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</si>
  <si>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</si>
  <si>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</si>
  <si>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</si>
  <si>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</si>
  <si>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</si>
  <si>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</si>
  <si>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</si>
  <si>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</si>
  <si>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</si>
  <si>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</si>
  <si>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</si>
  <si>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</si>
  <si>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</si>
  <si>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</si>
  <si>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</si>
  <si>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</si>
  <si>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</si>
  <si>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</si>
  <si>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</si>
  <si>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</si>
  <si>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</si>
  <si>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</si>
  <si>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</si>
  <si>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</si>
  <si>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</si>
  <si>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</si>
  <si>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</si>
  <si>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</si>
  <si>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</si>
  <si>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</si>
  <si>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</si>
  <si>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</si>
  <si>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</si>
  <si>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</si>
  <si>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</si>
  <si>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</si>
  <si>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</si>
  <si>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</si>
  <si>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</si>
  <si>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</si>
  <si>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</si>
  <si>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</si>
  <si>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</si>
  <si>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</si>
  <si>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</si>
  <si>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</si>
  <si>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</si>
  <si>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</si>
  <si>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</si>
  <si>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</si>
  <si>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</si>
  <si>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</si>
  <si>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</si>
  <si>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</si>
  <si>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</si>
  <si>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</si>
  <si>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</si>
  <si>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</si>
  <si>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</si>
  <si>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</si>
  <si>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</si>
  <si>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</si>
  <si>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</si>
  <si>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</si>
  <si>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</si>
  <si>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</si>
  <si>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</si>
  <si>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</si>
  <si>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</si>
  <si>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</si>
  <si>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</si>
  <si>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</si>
  <si>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</si>
  <si>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</si>
  <si>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</si>
  <si>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</si>
  <si>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</si>
  <si>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</si>
  <si>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</si>
  <si>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</si>
  <si>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</si>
  <si>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</si>
  <si>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</si>
  <si>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</si>
  <si>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</si>
  <si>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</si>
  <si>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</si>
  <si>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</si>
  <si>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</si>
  <si>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</si>
  <si>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</si>
  <si>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</si>
  <si>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</si>
  <si>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</si>
  <si>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</si>
  <si>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</si>
  <si>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</si>
  <si>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</si>
  <si>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</si>
  <si>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</si>
  <si>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</si>
  <si>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</si>
  <si>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</si>
  <si>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</si>
  <si>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</si>
  <si>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</si>
  <si>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</si>
  <si>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</si>
  <si>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</si>
  <si>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</si>
  <si>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</si>
  <si>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</si>
  <si>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</si>
  <si>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</si>
  <si>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</si>
  <si>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</si>
  <si>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</si>
  <si>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</si>
  <si>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</si>
  <si>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</si>
  <si>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</si>
  <si>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</si>
  <si>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</si>
  <si>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</si>
  <si>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</si>
  <si>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</si>
  <si>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</si>
  <si>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</si>
  <si>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</si>
  <si>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</si>
  <si>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</si>
  <si>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</si>
  <si>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</si>
  <si>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</si>
  <si>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</si>
  <si>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</si>
  <si>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</si>
  <si>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</si>
  <si>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</si>
  <si>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</si>
  <si>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</si>
  <si>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</si>
  <si>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</si>
  <si>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</si>
  <si>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</si>
  <si>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</si>
  <si>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</si>
  <si>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</si>
  <si>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</si>
  <si>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</si>
  <si>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</si>
  <si>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</si>
  <si>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</si>
  <si>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</si>
  <si>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</si>
  <si>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</si>
  <si>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</si>
  <si>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</si>
  <si>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</si>
  <si>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</si>
  <si>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</si>
  <si>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</si>
  <si>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</si>
  <si>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</si>
  <si>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</si>
  <si>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</si>
  <si>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</si>
  <si>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</si>
  <si>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</si>
  <si>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</si>
  <si>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</si>
  <si>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</si>
  <si>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</si>
  <si>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</si>
  <si>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</si>
  <si>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</si>
  <si>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</si>
  <si>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</si>
  <si>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</si>
  <si>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</si>
  <si>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</si>
  <si>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</si>
  <si>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</si>
  <si>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</si>
  <si>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</si>
  <si>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</si>
  <si>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</si>
  <si>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</si>
  <si>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</si>
  <si>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</si>
  <si>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</si>
  <si>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</si>
  <si>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</si>
  <si>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</si>
  <si>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</si>
  <si>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</si>
  <si>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</si>
  <si>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</si>
  <si>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</si>
  <si>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</si>
  <si>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</si>
  <si>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</si>
  <si>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</si>
  <si>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</si>
  <si>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</si>
  <si>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</si>
  <si>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</si>
  <si>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</si>
  <si>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</si>
  <si>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</si>
  <si>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</si>
  <si>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</si>
  <si>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</si>
  <si>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</si>
  <si>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</si>
  <si>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</si>
  <si>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</si>
  <si>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</si>
  <si>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</si>
  <si>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</si>
  <si>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</si>
  <si>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</si>
  <si>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</si>
  <si>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</si>
  <si>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</si>
  <si>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</si>
  <si>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</si>
  <si>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</si>
  <si>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</si>
  <si>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</si>
  <si>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</si>
  <si>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</si>
  <si>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</si>
  <si>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</si>
  <si>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</si>
  <si>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</si>
  <si>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</si>
  <si>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</si>
  <si>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</si>
  <si>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</si>
  <si>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</si>
  <si>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</si>
  <si>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</si>
  <si>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</si>
  <si>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</si>
  <si>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</si>
  <si>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</si>
  <si>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</si>
  <si>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</si>
  <si>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</si>
  <si>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</si>
  <si>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</si>
  <si>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</si>
  <si>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</si>
  <si>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</si>
  <si>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</si>
  <si>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</si>
  <si>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</si>
  <si>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</si>
  <si>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</si>
  <si>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</si>
  <si>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</si>
  <si>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</si>
  <si>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</si>
  <si>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</si>
  <si>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</si>
  <si>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</si>
  <si>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</si>
  <si>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</si>
  <si>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</si>
  <si>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</si>
  <si>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</si>
  <si>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</si>
  <si>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</si>
  <si>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</si>
  <si>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</si>
  <si>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</si>
  <si>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</si>
  <si>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</si>
  <si>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</si>
  <si>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</si>
  <si>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</si>
  <si>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</si>
  <si>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</si>
  <si>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</si>
  <si>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</si>
  <si>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</si>
  <si>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</si>
  <si>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</si>
  <si>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</si>
  <si>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</si>
  <si>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</si>
  <si>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</si>
  <si>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</si>
  <si>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</si>
  <si>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</si>
  <si>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</si>
  <si>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</si>
  <si>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</si>
  <si>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</si>
  <si>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</si>
  <si>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</si>
  <si>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</si>
  <si>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</si>
  <si>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</si>
  <si>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</si>
  <si>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</si>
  <si>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</si>
  <si>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</si>
  <si>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</si>
  <si>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</si>
  <si>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</si>
  <si>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</si>
  <si>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</si>
  <si>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</si>
  <si>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</si>
  <si>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</si>
  <si>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</si>
  <si>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</si>
  <si>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</si>
  <si>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</si>
  <si>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</si>
  <si>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</si>
  <si>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</si>
  <si>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</si>
  <si>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</si>
  <si>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</si>
  <si>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</si>
  <si>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</si>
  <si>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</si>
  <si>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</si>
  <si>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</si>
  <si>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</si>
  <si>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</si>
  <si>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</si>
  <si>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</si>
  <si>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</si>
  <si>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</si>
  <si>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</si>
  <si>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</si>
  <si>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</si>
  <si>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</si>
  <si>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</si>
  <si>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</si>
  <si>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</si>
  <si>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</si>
  <si>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</si>
  <si>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</si>
  <si>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</si>
  <si>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</si>
  <si>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</si>
  <si>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</si>
  <si>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</si>
  <si>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</si>
  <si>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</si>
  <si>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</si>
  <si>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</si>
  <si>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</si>
  <si>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</si>
  <si>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</si>
  <si>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</si>
  <si>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</si>
  <si>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</si>
  <si>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</si>
  <si>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</si>
  <si>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</si>
  <si>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</si>
  <si>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</si>
  <si>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</si>
  <si>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</si>
  <si>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</si>
  <si>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</si>
  <si>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</si>
  <si>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</si>
  <si>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</si>
  <si>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</si>
  <si>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</si>
  <si>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</si>
  <si>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</si>
  <si>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</si>
  <si>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</si>
  <si>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</si>
  <si>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</si>
  <si>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</si>
  <si>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</si>
  <si>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</si>
  <si>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</si>
  <si>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</si>
  <si>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</si>
  <si>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</si>
  <si>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</si>
  <si>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</si>
  <si>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</si>
  <si>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</si>
  <si>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</si>
  <si>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</si>
  <si>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</si>
  <si>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</si>
  <si>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</si>
  <si>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</si>
  <si>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</si>
  <si>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</si>
  <si>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</si>
  <si>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</si>
  <si>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</si>
  <si>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</si>
  <si>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</si>
  <si>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</si>
  <si>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</si>
  <si>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</si>
  <si>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</si>
  <si>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</si>
  <si>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</si>
  <si>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</si>
  <si>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</si>
  <si>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</si>
  <si>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</si>
  <si>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</si>
  <si>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</si>
  <si>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</si>
  <si>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</si>
  <si>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</si>
  <si>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</si>
  <si>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</si>
  <si>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</si>
  <si>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</si>
  <si>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</si>
  <si>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</si>
  <si>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</si>
  <si>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</si>
  <si>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</si>
  <si>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</si>
  <si>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</si>
  <si>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</si>
  <si>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</si>
  <si>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</si>
  <si>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</si>
  <si>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</si>
  <si>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</si>
  <si>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</si>
  <si>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</si>
  <si>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</si>
  <si>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</si>
  <si>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</si>
  <si>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</si>
  <si>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</si>
  <si>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</si>
  <si>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</si>
  <si>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</si>
  <si>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</si>
  <si>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</si>
  <si>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</si>
  <si>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</si>
  <si>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</si>
  <si>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</si>
  <si>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</si>
  <si>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</si>
  <si>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</si>
  <si>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</si>
  <si>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</si>
  <si>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</si>
  <si>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</si>
  <si>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</si>
  <si>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</si>
  <si>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</si>
  <si>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</si>
  <si>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</si>
  <si>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</si>
  <si>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</si>
  <si>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</si>
  <si>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</si>
  <si>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</si>
  <si>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</si>
  <si>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</si>
  <si>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</si>
  <si>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</si>
  <si>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</si>
  <si>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</si>
  <si>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</si>
  <si>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</si>
  <si>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</si>
  <si>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</si>
  <si>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</si>
  <si>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</si>
  <si>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</si>
  <si>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</si>
  <si>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</si>
  <si>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</si>
  <si>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</si>
  <si>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</si>
  <si>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</si>
  <si>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</si>
  <si>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</si>
  <si>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</si>
  <si>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</si>
  <si>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</si>
  <si>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</si>
  <si>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</si>
  <si>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</si>
  <si>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</si>
  <si>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</si>
  <si>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</si>
  <si>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</si>
  <si>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</si>
  <si>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</si>
  <si>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</si>
  <si>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</si>
  <si>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</si>
  <si>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</si>
  <si>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</si>
  <si>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</si>
  <si>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</si>
  <si>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</si>
  <si>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</si>
  <si>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</si>
  <si>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</si>
  <si>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</si>
  <si>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</si>
  <si>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</si>
  <si>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</si>
  <si>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</si>
  <si>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</si>
  <si>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</si>
  <si>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</si>
  <si>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</si>
  <si>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</si>
  <si>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</si>
  <si>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</si>
  <si>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</si>
  <si>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</si>
  <si>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</si>
  <si>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</si>
  <si>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</si>
  <si>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</si>
  <si>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</si>
  <si>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</si>
  <si>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</si>
  <si>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</si>
  <si>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</si>
  <si>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</si>
  <si>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</si>
  <si>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</si>
  <si>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</si>
  <si>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</si>
  <si>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</si>
  <si>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</si>
  <si>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</si>
  <si>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</si>
  <si>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</si>
  <si>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</si>
  <si>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</si>
  <si>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</si>
  <si>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</si>
  <si>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</si>
  <si>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</si>
  <si>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</si>
  <si>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</si>
  <si>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</si>
  <si>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</si>
  <si>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</si>
  <si>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</si>
  <si>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</si>
  <si>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</si>
  <si>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</si>
  <si>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</si>
  <si>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</si>
  <si>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</si>
  <si>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</si>
  <si>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</si>
  <si>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</si>
  <si>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</si>
  <si>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</si>
  <si>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</si>
  <si>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</si>
  <si>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</si>
  <si>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</si>
  <si>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</si>
  <si>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</si>
  <si>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</si>
  <si>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</si>
  <si>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</si>
  <si>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</si>
  <si>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</si>
  <si>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</si>
  <si>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</si>
  <si>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</si>
  <si>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</si>
  <si>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</si>
  <si>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</si>
  <si>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</si>
  <si>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</si>
  <si>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</si>
  <si>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</si>
  <si>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</si>
  <si>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</si>
  <si>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</si>
  <si>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</si>
  <si>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</si>
  <si>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</si>
  <si>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</si>
  <si>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</si>
  <si>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</si>
  <si>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</si>
  <si>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</si>
  <si>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</si>
  <si>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</si>
  <si>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</si>
  <si>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</si>
  <si>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</si>
  <si>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</si>
  <si>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</si>
  <si>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</si>
  <si>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</si>
  <si>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</si>
  <si>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</si>
  <si>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</si>
  <si>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</si>
  <si>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</si>
  <si>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</si>
  <si>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</si>
  <si>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</si>
  <si>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</si>
  <si>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</si>
  <si>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</si>
  <si>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</si>
  <si>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</si>
  <si>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</si>
  <si>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</si>
  <si>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</si>
  <si>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</si>
  <si>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</si>
  <si>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</si>
  <si>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</si>
  <si>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</si>
  <si>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</si>
  <si>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</si>
  <si>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</si>
  <si>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</si>
  <si>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</si>
  <si>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</si>
  <si>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</si>
  <si>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</si>
  <si>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</si>
  <si>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</si>
  <si>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</si>
  <si>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</si>
  <si>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</si>
  <si>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</si>
  <si>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</si>
  <si>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</si>
  <si>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</si>
  <si>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</si>
  <si>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</si>
  <si>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</si>
  <si>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</si>
  <si>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</si>
  <si>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</si>
  <si>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</si>
  <si>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</si>
  <si>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</si>
  <si>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</si>
  <si>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</si>
  <si>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</si>
  <si>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</si>
  <si>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</si>
  <si>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</si>
  <si>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</si>
  <si>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</si>
  <si>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</si>
  <si>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</si>
  <si>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</si>
  <si>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</si>
  <si>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</si>
  <si>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</si>
  <si>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</si>
  <si>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</si>
  <si>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</si>
  <si>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</si>
  <si>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</si>
  <si>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</si>
  <si>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</si>
  <si>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</si>
  <si>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</si>
  <si>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</si>
  <si>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</si>
  <si>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</si>
  <si>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</si>
  <si>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</si>
  <si>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</si>
  <si>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</si>
  <si>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</si>
  <si>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</si>
  <si>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</si>
  <si>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</si>
  <si>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</si>
  <si>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</si>
  <si>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</si>
  <si>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</si>
  <si>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</si>
  <si>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</si>
  <si>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</si>
  <si>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</si>
  <si>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</si>
  <si>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</si>
  <si>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</si>
  <si>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</si>
  <si>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</si>
  <si>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</si>
  <si>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</si>
  <si>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</si>
  <si>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</si>
  <si>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</si>
  <si>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</si>
  <si>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</si>
  <si>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</si>
  <si>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</si>
  <si>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</si>
  <si>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</si>
  <si>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</si>
  <si>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</si>
  <si>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</si>
  <si>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</si>
  <si>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</si>
  <si>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</si>
  <si>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</si>
  <si>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</si>
  <si>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</si>
  <si>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</si>
  <si>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</si>
  <si>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</si>
  <si>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</si>
  <si>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</si>
  <si>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</si>
  <si>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</si>
  <si>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</si>
  <si>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</si>
  <si>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</si>
  <si>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</si>
  <si>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</si>
  <si>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</si>
  <si>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</si>
  <si>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</si>
  <si>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</si>
  <si>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</si>
  <si>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</si>
  <si>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</si>
  <si>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</si>
  <si>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</si>
  <si>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</si>
  <si>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</si>
  <si>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</si>
  <si>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</si>
  <si>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</si>
  <si>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</si>
  <si>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</si>
  <si>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</si>
  <si>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</si>
  <si>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</si>
  <si>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</si>
  <si>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</si>
  <si>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</si>
  <si>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</si>
  <si>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</si>
  <si>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</si>
  <si>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</si>
  <si>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</si>
  <si>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</si>
  <si>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</si>
  <si>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</si>
  <si>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</si>
  <si>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</si>
  <si>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</si>
  <si>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</si>
  <si>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</si>
  <si>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</si>
  <si>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</si>
  <si>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</si>
  <si>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</si>
  <si>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</si>
  <si>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</si>
  <si>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</si>
  <si>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</si>
  <si>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</si>
  <si>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</si>
  <si>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</si>
  <si>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</si>
  <si>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</si>
  <si>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</si>
  <si>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</si>
  <si>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</si>
  <si>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</si>
  <si>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</si>
  <si>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</si>
  <si>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</si>
  <si>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</si>
  <si>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</si>
  <si>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</si>
  <si>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</si>
  <si>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</si>
  <si>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</si>
  <si>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</si>
  <si>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</si>
  <si>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</si>
  <si>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</si>
  <si>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</si>
  <si>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</si>
  <si>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</si>
  <si>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</si>
  <si>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</si>
  <si>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</si>
  <si>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</si>
  <si>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</si>
  <si>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</si>
  <si>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</si>
  <si>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</si>
  <si>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</si>
  <si>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</si>
  <si>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</si>
  <si>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</si>
  <si>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</si>
  <si>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</si>
  <si>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</si>
  <si>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</si>
  <si>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</si>
  <si>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</si>
  <si>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</si>
  <si>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</si>
  <si>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</si>
  <si>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</si>
  <si>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</si>
  <si>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</si>
  <si>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</si>
  <si>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</si>
  <si>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</si>
  <si>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</si>
  <si>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</si>
  <si>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</si>
  <si>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</si>
  <si>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</si>
  <si>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</si>
  <si>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</si>
  <si>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</si>
  <si>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</si>
  <si>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</si>
  <si>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</si>
  <si>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</si>
  <si>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</si>
  <si>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</si>
  <si>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</si>
  <si>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</si>
  <si>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</si>
  <si>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</si>
  <si>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</si>
  <si>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80 mins </t>
  </si>
  <si>
    <t>PCM-20251128-00001091</t>
  </si>
  <si>
    <t>MHL0867</t>
  </si>
  <si>
    <t>sceco</t>
  </si>
  <si>
    <t>ETA 60 mins</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</si>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</sst>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7" dataDxfId="46" headerRowBorderDxfId="44" tableBorderDxfId="45" totalsRowBorderDxfId="43">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30" dataDxfId="29" headerRowBorderDxfId="27" tableBorderDxfId="28">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326.95291249999718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45989.901338194446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45989.901338194446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45989.901338194446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45989.901338194446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45989.901338194446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45989.901338194446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45989.901338194446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45989.901338194446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45989.901338194446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45989.901338194446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45989.901338194446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45989.901338194446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45989.901338194446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45989.901338194446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45989.901338194446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45989.901338194446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45989.901338194446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45989.901338194446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45989.901338194446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45989.901338194446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45989.901338194446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45989.901338194446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45989.901338194446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45989.901338194446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45989.901338194446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45989.901338194446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45989.901338194446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45989.901338194446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45989.901338194446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45989.901338194446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45989.901338194446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45989.901338194446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45989.901338194446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45989.901338194446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45989.901338194446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45989.901338194446</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F8C8ED3-9F05-4EAF-8319-FFD92266BC7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164.90150046296185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5.5139194444418536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45989.901338194446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45989.901338425923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45989.901338425923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45989.901338425923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45989.901338425923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45989.901338425923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45989.901338425923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45989.901338425923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45989.901338425923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45989.901338425923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45989.901338425923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45989.901338425923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45989.901338425923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45989.901338425923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45989.901338425923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45989.901338425923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45989.901338425923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45989.901338425923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45989.901338425923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45989.901338425923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45989.901338425923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45989.901338425923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45989.901338425923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45989.901338425923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45989.901338425923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45989.901338425923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45989.901338425923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45989.901338425923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45989.901338425923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45989.901338425923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45989.901338425923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45989.901338425923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45989.901338425923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45989.901338425923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45989.901338425923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45989.901338425923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45989.901338425923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45989.901338425923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45989.901338425923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45989.901338425923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45989.901338425923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45989.901338425923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45989.901338425923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45989.901338425923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45989.901338425923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45989.901338425923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45989.901338425923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45989.901338425923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45989.901338425923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45989.901338425923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45989.901338425923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45989.901338425923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45989.901338425923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45989.901338425923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45989.901338425923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45989.901338425923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45989.901338425923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45989.901338425923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45989.901338425923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45989.901338425923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45989.901338425923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45989.901338425923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45989.901338425923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45989.901338425923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45989.901338425923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45989.901338425923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45989.901338425923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45989.901338425923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45989.901338425923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45989.901338425923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45989.901338425923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45989.901338425923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45989.901338425923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45989.901338425923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45989.901338425923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45989.901338425923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45989.901338425923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45989.901338425923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45989.901338425923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R3</v>
      </c>
      <c r="C2" s="18"/>
      <c r="D2" s="145" t="s">
        <v>8008</v>
      </c>
      <c r="E2" s="18"/>
      <c r="F2" s="20"/>
      <c r="G2" s="21">
        <f t="shared" ref="G2:G41" ca="1" si="0">IFERROR(NOW()-F2,"-")</f>
        <v>45989.901338425923</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82"/>
      <c r="E3" s="18"/>
      <c r="F3" s="20"/>
      <c r="G3" s="21">
        <f t="shared" ca="1" si="0"/>
        <v>45989.901338425923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45989.901338425923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45989.901338425923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45989.901338425923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45989.901338425923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45989.901338425923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45989.901338425923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45989.901338425923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45989.901338425923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45989.901338425923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45989.901338425923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45989.901338425923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45989.901338425923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45989.901338425923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45989.901338425923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45989.901338425923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45989.901338425923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45989.901338425923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45989.901338425923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45989.901338425923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45989.901338425923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45989.901338425923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45989.901338425923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45989.901338425923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45989.901338425923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45989.901338425923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45989.901338425923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45989.901338425923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45989.901338425923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45989.901338425923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45989.901338425923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45989.901338425923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45989.901338425923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45989.901338425923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45989.901338425923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45989.901338425923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45989.901338425923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45989.901338425923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45989.901338425923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45989.901338425923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45989.901338425923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45989.901338425923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45989.901338425923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45989.901338425923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45989.901338425923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45989.901338425923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45989.901338425923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45989.901338425923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45989.901338425923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45989.901338425923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45989.901338425923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45989.901338425923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45989.901338425923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45989.901338425923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45989.901338425923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45989.901338425923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45989.901338425923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45989.901338425923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45989.901338425923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45989.901338425923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45989.901338425923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45989.901338425923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45989.901338425923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45989.901338425923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45989.901338425923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45989.901338425923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45989.901338425923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45989.901338425923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45989.901338425923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45989.901338425923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45989.901338425923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45989.901338425923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45989.901338425923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45989.901338425923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45989.901338425923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45989.901338425923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45989.901338425923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45989.901338425923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45989.901338425923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45989.901338425923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45989.901338425923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45989.901338425923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45989.901338425923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45989.901338425923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45989.901338425923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45989.901338425923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45989.901338425923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45989.901338425923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45989.901338425923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45989.901338425923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45989.901338425923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45989.901338425923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45989.901338425923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45989.901338425923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45989.901338425923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45989.901338425923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45989.901338425923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45989.901338425923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45989.901338425923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45989.901338425923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45989.901338425923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45989.901338425923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45989.901338425923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45989.901338425923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45989.901338425923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45989.901338425923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45989.901338425923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45989.901338425923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45989.901338425923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45989.901338425923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45989.901338425923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45989.901338425923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45989.901338425923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45989.901338425923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45989.901338425923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45989.901338425923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45989.901338425923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45989.901338425923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45989.901338425923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45989.901338425923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45989.901338425923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45989.901338425923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45989.901338425923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45989.901338425923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45989.901338425923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45989.901338425923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45989.901338425923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45989.901338425923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45989.901338425923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45989.901338425923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45989.901338425923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45989.901338425923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45989.901338425923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45989.901338425923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45989.901338425923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45989.901338425923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45989.901338425923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45989.901338425923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45989.901338425923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45989.901338425923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45989.901338425923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45989.901338425923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45989.901338425923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45989.901338425923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45989.901338425923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45989.901338425923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45989.901338425923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45989.901338425923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45989.901338425923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45989.901338425923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45989.901338425923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45989.901338425923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45989.901338425923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45989.901338425923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45989.901338425923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45989.901338425923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45989.901338425923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45989.901338425923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45989.901338425923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45989.901338425923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45989.901338425923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45989.901338425923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45989.901338425923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45989.901338425923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45989.901338425923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45989.901338425923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45989.901338425923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45989.901338425923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45989.901338425923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45989.901338425923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45989.901338425923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45989.901338425923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45989.901338425923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45989.901338425923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45989.901338425923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45989.901338425923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45989.901338425923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45989.901338425923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45989.901338425923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45989.901338425923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45989.901338425923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45989.901338425923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45989.901338425923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45989.901338425923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45989.901338425923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45989.901338425923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45989.901338425923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45989.901338425923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45989.901338425923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45989.901338425923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45989.901338425923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45989.901338425923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45989.901338425923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45989.901338425923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45989.901338425923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45989.901338425923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45989.901338425923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45989.901338425923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45989.901338425923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45989.901338425923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45989.901338425923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45989.901338425923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45989.901338425923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45989.901338425923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45989.901338425923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45989.901338425923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45989.901338425923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45989.901338425923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45989.901338425923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45989.901338425923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45989.901338425923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45989.901338425923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45989.901338425923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45989.901338425923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45989.901338425923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45989.901338425923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45989.901338425923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45989.901338425923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45989.901338425923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45989.901338425923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45989.901338425923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45989.901338425923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45989.901338425923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45989.901338425923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45989.901338425923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45989.901338425923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45989.901338425923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45989.901338425923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45989.901338425923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45989.901338425923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45989.901338425923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45989.901338425923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45989.901338425923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45989.901338425923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45989.901338425923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45989.901338425923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45989.901338425923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45989.901338425923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45989.901338425923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45989.901338425923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45989.901338425923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45989.901338425923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45989.901338425923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45989.901338425923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45989.901338425923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45989.901338425923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45989.901338425923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45989.901338425923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45989.901338425923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45989.901338425923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45989.901338425923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45989.901338425923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45989.901338425923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45989.901338425923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45989.901338425923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45989.901338425923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45989.901338425923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45989.901338425923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45989.901338425923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45989.901338425923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45989.901338425923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45989.901338425923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45989.901338425923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45989.901338425923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45989.901338425923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45989.901338425923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45989.901338425923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45989.901338425923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45989.901338425923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45989.901338425923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45989.901338425923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45989.901338425923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45989.901338425923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45989.901338425923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45989.901338425923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45989.901338425923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45989.901338425923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45989.901338425923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45989.901338425923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45989.901338425923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45989.901338425923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45989.901338425923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45989.901338425923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45989.901338425923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45989.901338425923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45989.901338425923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45989.901338425923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45989.901338425923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45989.901338425923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45989.901338425923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45989.901338425923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45989.901338425923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45989.901338425923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45989.901338425923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45989.901338425923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45989.901338425923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45989.901338425923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45989.901338425923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45989.901338425923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45989.901338425923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45989.901338425923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45989.901338425923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45989.901338425923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45989.901338425923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45989.901338425923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45989.901338425923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45989.901338425923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45989.901338425923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45989.901338425923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45989.901338425923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45989.901338425923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45989.901338425923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45989.901338425923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45989.901338425923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45989.901338425923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45989.901338425923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45989.901338425923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45989.901338425923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45989.901338425923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45989.901338425923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45989.901338425923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45989.901338425923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45989.901338425923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45989.901338425923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45989.901338425923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45989.901338425923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45989.901338425923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45989.901338425923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45989.901338425923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45989.901338425923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45989.901338425923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45989.901338425923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45989.901338425923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45989.901338425923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45989.901338425923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45989.901338425923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45989.901338425923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45989.901338425923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45989.901338425923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45989.901338425923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45989.901338425923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45989.901338425923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45989.901338425923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45989.901338425923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45989.901338425923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45989.901338425923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45989.901338425923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45989.901338425923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45989.901338425923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45989.901338425923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45989.901338425923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45989.901338425923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45989.901338425923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45989.901338425923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45989.901338425923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45989.901338425923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45989.901338425923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45989.901338425923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45989.901338425923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45989.901338425923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45989.901338425923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45989.901338425923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45989.901338425923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45989.901338425923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45989.901338425923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45989.901338425923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45989.901338425923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45989.901338425923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45989.901338425923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45989.901338425923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45989.901338425923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45989.901338425923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45989.901338425923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45989.901338425923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45989.901338425923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45989.901338425923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45989.901338425923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45989.901338425923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45989.901338425923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45989.901338425923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45989.901338425923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45989.901338425923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45989.901338425923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45989.901338425923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45989.901338425923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45989.901338425923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45989.901338425923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45989.901338425923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45989.901338425923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45989.901338425923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45989.901338425923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45989.901338425923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45989.901338425923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45989.901338425923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45989.901338425923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45989.901338425923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45989.901338425923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45989.901338425923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45989.901338425923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45989.901338425923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45989.901338425923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45989.901338425923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45989.901338425923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45989.901338425923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45989.901338425923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45989.901338425923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45989.901338425923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45989.901338425923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45989.901338425923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45989.901338425923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45989.901338425923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45989.901338425923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45989.901338425923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45989.901338425923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45989.901338425923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45989.901338425923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45989.901338425923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45989.901338425923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45989.901338425923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45989.901338425923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45989.901338425923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45989.901338425923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45989.901338425923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45989.901338425923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45989.901338425923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45989.901338425923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45989.901338425923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45989.901338425923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45989.901338425923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45989.901338425923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45989.901338425923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45989.901338425923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45989.901338425923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45989.901338425923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45989.901338425923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45989.901338425923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45989.901338425923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45989.901338425923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45989.901338425923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45989.901338425923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45989.901338425923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45989.901338425923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45989.901338425923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45989.901338425923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45989.901338425923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45989.901338425923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45989.901338425923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45989.901338425923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45989.901338425923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45989.901338425923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45989.901338425923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45989.901338425923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45989.901338425923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45989.901338425923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45989.901338425923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45989.901338425923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45989.901338425923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45989.901338425923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45989.901338425923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45989.901338425923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45989.901338425923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45989.901338425923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45989.901338425923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45989.901338425923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45989.901338425923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45989.901338425923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45989.901338425923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45989.901338425923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45989.901338425923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45989.901338425923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45989.901338425923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45989.901338425923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45989.901338425923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45989.901338425923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45989.901338425923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45989.901338425923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45989.901338425923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45989.901338425923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45989.901338425923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45989.901338425923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45989.901338425923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45989.901338425923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45989.901338425923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45989.901338425923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45989.901338425923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45989.901338425923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45989.901338425923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45989.901338425923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45989.901338425923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45989.901338425923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45989.901338425923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45989.901338425923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45989.901338425923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45989.901338425923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45989.901338425923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45989.901338425923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45989.901338425923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45989.901338425923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45989.901338425923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45989.901338425923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45989.901338425923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45989.901338425923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45989.901338425923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45989.901338425923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45989.901338425923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45989.901338425923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45989.901338425923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45989.901338425923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45989.901338425923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45989.901338425923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45989.901338425923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45989.901338425923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45989.901338425923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45989.901338425923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45989.901338425923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45989.901338425923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45989.901338425923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45989.901338425923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45989.901338425923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45989.901338425923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45989.901338425923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45989.901338425923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45989.901338425923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45989.901338425923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45989.901338425923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45989.901338425923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45989.901338425923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45989.901338425923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45989.901338425923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45989.901338425923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45989.901338425923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45989.901338425923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45989.901338425923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45989.901338425923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45989.901338425923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45989.901338425923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45989.901338425923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45989.901338425923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45989.901338425923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45989.901338425923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45989.901338425923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45989.901338425923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45989.901338425923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45989.901338425923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45989.901338425923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45989.901338425923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45989.901338425923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45989.901338425923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45989.901338425923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45989.901338425923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45989.901338425923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45989.901338425923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45989.901338425923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45989.901338425923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45989.901338425923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45989.901338425923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45989.901338425923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45989.901338425923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45989.901338425923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45989.901338425923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45989.901338425923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45989.901338425923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45989.901338425923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45989.901338425923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45989.901338425923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45989.901338425923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45989.901338425923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45989.901338425923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45989.901338425923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45989.901338425923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45989.901338425923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45989.901338425923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45989.901338425923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45989.901338425923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45989.901338425923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45989.901338425923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45989.901338425923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45989.901338425923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45989.901338425923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45989.901338425923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45989.901338425923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45989.901338425923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45989.901338425923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45989.901338425923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45989.901338425923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45989.901338425923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45989.901338425923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45989.901338425923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45989.901338425923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45989.901338425923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45989.901338425923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45989.901338425923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45989.901338425923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45989.901338425923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45989.901338425923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45989.901338425923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45989.901338425923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45989.901338425923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45989.901338425923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45989.901338425923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45989.901338425923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45989.901338425923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45989.901338425923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45989.901338425923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45989.901338425923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45989.901338425923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45989.901338425923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45989.901338425923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45989.901338425923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45989.901338425923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45989.901338425923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45989.901338425923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45989.901338425923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45989.901338425923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45989.901338425923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45989.901338425923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45989.901338425923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45989.901338425923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45989.901338425923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45989.901338425923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45989.901338425923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45989.901338425923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45989.901338425923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45989.901338425923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45989.901338425923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45989.901338425923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45989.901338425923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45989.901338425923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45989.901338425923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45989.901338425923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45989.901338425923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45989.901338425923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45989.901338425923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45989.901338425923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45989.901338425923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45989.901338425923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45989.901338425923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45989.901338425923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45989.901338425923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45989.901338425923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45989.901338425923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45989.901338425923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45989.901338425923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45989.901338425923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45989.901338425923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45989.901338425923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45989.901338425923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45989.901338425923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45989.901338425923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45989.901338425923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45989.901338425923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45989.901338425923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45989.901338425923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45989.901338425923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45989.901338425923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45989.901338425923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45989.901338425923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45989.901338425923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45989.901338425923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45989.901338425923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45989.901338425923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45989.901338425923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45989.901338425923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45989.901338425923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45989.901338425923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45989.901338425923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45989.901338425923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45989.901338425923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45989.901338425923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45989.901338425923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45989.901338425923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45989.901338425923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45989.901338425923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45989.901338425923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45989.901338425923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45989.901338425923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45989.901338425923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45989.901338425923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45989.901338425923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45989.901338425923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45989.901338425923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45989.901338425923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45989.901338425923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45989.901338425923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45989.901338425923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45989.901338425923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45989.901338425923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45989.901338425923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45989.901338425923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45989.901338425923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45989.901338425923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45989.901338425923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45989.901338425923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45989.901338425923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45989.901338425923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45989.901338425923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45989.901338425923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45989.901338425923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45989.901338425923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45989.901338425923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45989.901338425923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45989.901338425923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45989.901338425923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45989.901338425923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45989.901338425923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45989.901338425923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45989.901338425923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45989.901338425923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45989.901338425923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45989.901338425923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45989.901338425923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45989.901338425923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45989.901338425923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45989.901338425923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45989.901338425923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45989.901338425923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45989.901338425923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45989.901338425923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45989.901338425923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45989.901338425923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45989.901338425923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45989.901338425923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45989.901338425923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45989.901338425923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45989.901338425923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45989.901338425923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45989.901338425923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45989.901338425923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45989.901338425923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45989.901338425923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45989.901338425923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45989.901338425923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45989.901338425923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45989.901338425923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45989.901338425923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45989.901338425923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45989.901338425923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45989.901338425923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45989.901338425923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45989.901338425923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45989.901338425923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45989.901338425923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45989.901338425923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45989.901338425923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45989.901338425923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45989.901338425923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45989.901338425923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45989.901338425923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45989.901338425923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45989.901338425923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45989.901338425923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45989.901338425923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45989.901338425923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45989.901338425923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45989.901338425923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45989.901338425923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45989.901338425923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45989.901338425923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45989.901338425923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45989.901338425923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45989.901338425923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45989.901338425923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45989.901338425923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45989.901338425923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45989.901338425923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45989.901338425923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45989.901338425923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45989.901338425923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45989.901338425923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45989.901338425923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45989.901338425923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45989.901338425923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45989.901338425923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45989.901338425923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45989.901338425923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45989.901338425923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45989.901338425923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45989.901338425923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45989.901338425923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45989.901338425923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45989.901338425923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45989.901338425923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45989.901338425923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45989.901338425923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45989.901338425923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45989.901338425923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45989.901338425923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45989.901338425923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45989.901338425923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45989.901338425923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45989.901338425923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45989.901338425923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45989.901338425923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45989.901338425923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45989.901338425923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45989.901338425923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45989.901338425923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45989.901338425923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45989.901338425923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45989.901338425923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45989.901338425923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45989.901338425923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45989.901338425923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45989.901338425923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45989.901338425923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45989.901338425923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45989.901338425923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45989.901338425923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45989.901338425923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45989.901338425923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45989.901338425923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45989.901338425923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45989.901338425923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45989.901338425923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45989.901338425923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45989.901338425923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45989.901338425923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45989.901338425923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45989.901338425923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45989.901338425923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45989.901338425923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45989.901338425923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45989.901338425923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45989.901338425923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45989.901338425923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45989.901338425923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45989.901338425923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45989.901338425923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45989.901338425923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45989.901338425923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45989.901338425923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45989.901338425923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45989.901338425923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45989.901338425923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45989.901338425923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45989.901338425923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45989.901338425923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45989.901338425923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45989.901338425923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45989.901338425923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45989.901338425923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45989.901338425923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45989.901338425923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45989.901338425923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45989.901338425923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45989.901338425923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45989.901338425923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45989.901338425923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45989.901338425923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45989.901338425923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45989.901338425923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45989.901338425923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45989.901338425923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45989.901338425923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45989.901338425923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45989.901338425923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45989.901338425923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45989.901338425923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45989.901338425923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45989.901338425923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45989.901338425923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45989.901338425923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45989.901338425923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45989.901338425923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45989.901338425923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45989.901338425923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45989.901338425923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45989.901338425923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45989.901338425923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45989.901338425923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45989.901338425923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45989.901338425923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45989.901338425923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45989.901338425923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45989.901338425923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45989.901338425923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45989.901338425923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45989.901338425923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45989.901338425923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45989.901338425923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45989.901338425923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45989.901338425923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45989.901338425923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45989.901338425923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45989.901338425923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45989.901338425923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45989.901338425923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45989.901338425923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45989.901338425923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45989.901338425923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45989.901338425923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45989.901338425923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45989.901338425923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45989.901338425923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45989.901338425923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45989.901338425923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45989.901338425923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45989.901338425923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45989.901338425923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45989.901338425923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45989.901338425923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45989.901338425923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45989.901338425923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45989.901338425923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45989.901338425923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45989.901338425923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45989.901338425923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45989.901338425923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45989.901338425923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45989.901338425923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45989.901338425923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45989.901338425923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45989.901338425923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45989.901338425923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45989.901338425923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45989.901338425923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45989.901338425923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45989.901338425923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45989.901338425923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45989.901338425923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45989.901338425923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45989.901338425923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45989.901338425923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45989.901338425923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45989.901338425923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45989.901338425923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45989.901338425923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45989.901338425923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45989.901338425923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45989.901338425923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45989.901338425923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45989.901338425923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45989.901338425923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45989.901338425923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45989.901338425923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45989.901338425923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45989.901338425923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45989.901338425923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45989.901338425923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45989.901338425923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45989.901338425923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45989.901338425923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45989.901338425923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45989.901338425923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45989.901338425923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45989.901338425923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45989.901338425923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45989.901338425923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45989.901338425923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45989.901338425923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286.42062083332712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45989.901338425923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45989.901338425923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45989.901338425923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45989.901338425923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45989.901338425923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45989.901338425923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45989.901338425923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45989.901338425923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45989.901338425923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45989.901338425923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45989.901338425923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45989.901338425923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45989.901338425923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45989.901338425923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45989.901338425923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45989.901338425923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45989.901338425923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45989.901338425923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45989.901338425923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45989.901338425923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45989.901338425923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45989.901338425923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45989.901338425923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45989.901338425923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45989.901338425923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45989.901338425923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45989.901338425923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45989.901338425923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45989.901338425923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45989.901338425923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45989.901338425923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45989.901338425923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45989.901338425923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45989.901338425923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45989.901338425923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45989.901338425923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45989.901338425923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45989.901338425923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45989.901338425923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45989.901338425923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45989.901338425923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45989.901338425923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45989.901338425923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45989.901338425923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45989.901338425923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45989.901338425923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45989.901338425923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45989.901338425923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45989.901338425923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45989.901338425923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45989.901338425923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45989.901338425923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45989.901338425923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45989.901338425923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45989.901338425923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45989.901338425923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45989.901338425923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45989.901338425923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45989.901338425923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45989.901338425923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45989.901338425923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45989.901338425923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45989.901338425923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45989.901338425923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45989.901338425923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45989.901338425923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45989.901338425923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45989.901338425923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45989.901338425923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45989.901338425923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45989.901338425923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45989.901338425923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45989.901338425923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45989.901338425923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45989.901338425923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45989.901338425923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45989.901338425923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45989.901338425923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45989.901338425923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45989.901338425923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45989.901338425923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45989.901338425923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45989.901338425923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45989.901338425923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45989.901338425923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45989.901338425923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45989.901338425923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45989.901338425923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45989.901338425923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45989.901338425923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45989.901338425923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45989.901338425923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45989.901338425923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45989.901338425923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45989.901338425923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45989.901338425923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45989.901338425923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45989.901338425923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45989.901338425923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45989.901338425923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45989.901338425923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45989.901338425923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45989.901338425923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45989.901338425923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45989.901338425923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45989.901338425923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45989.901338425923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45989.901338425923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45989.901338425923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45989.901338425923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45989.901338425923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45989.901338425923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45989.901338425923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45989.901338425923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45989.901338425923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45989.901338425923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45989.901338425923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45989.901338425923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45989.901338425923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45989.901338425923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45989.901338425923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45989.901338425923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45989.901338425923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45989.901338425923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45989.901338425923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45989.901338425923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45989.901338425923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45989.901338425923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45989.901338425923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45989.901338425923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45989.901338425923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45989.901338425923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45989.901338425923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45989.901338425923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45989.901338425923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45989.901338425923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45989.901338425923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45989.901338425923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45989.901338425923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45989.901338425923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45989.901338425923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45989.901338425923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45989.901338425923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45989.901338425923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45989.901338425923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45989.901338425923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45989.901338425923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45989.901338425923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45989.901338425923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45989.901338425923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45989.901338425923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45989.901338425923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45989.901338425923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45989.901338425923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45989.901338425923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45989.901338425923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45989.901338425923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45989.901338425923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45989.901338425923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45989.901338425923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45989.901338425923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45989.901338425923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45989.901338425923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45989.901338425923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45989.901338425923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45989.901338425923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45989.901338425923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45989.901338425923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45989.901338425923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45989.901338425923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45989.901338425923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45989.901338425923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45989.901338425923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45989.901338425923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45989.901338425923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45989.901338425923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45989.901338425923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45989.901338425923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45989.901338425923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45989.901338425923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45989.901338425923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45989.901338425923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45989.901338425923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45989.901338425923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45989.901338425923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45989.901338425923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45989.901338425923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45989.901338425923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45989.901338425923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45989.901338425923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45989.901338425923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45989.901338425923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45989.901338425923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45989.901338425923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45989.901338425923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45989.901338425923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45989.901338425923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45989.901338425923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45989.901338425923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45989.901338425923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45989.901338425923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45989.901338425923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45989.901338425923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45989.901338425923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45989.901338425923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45989.901338425923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45989.901338425923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45989.901338425923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45989.901338425923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45989.901338425923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45989.901338425923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45989.901338425923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45989.901338425923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45989.901338425923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45989.901338425923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45989.901338425923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45989.901338425923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45989.901338425923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45989.901338425923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45989.901338425923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45989.901338425923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45989.901338425923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45989.901338425923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45989.901338425923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45989.901338425923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45989.901338425923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45989.901338425923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45989.901338425923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45989.901338425923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45989.901338425923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45989.901338425923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45989.901338425923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45989.901338425923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45989.901338425923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45989.901338425923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45989.901338425923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45989.901338425923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45989.901338425923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45989.901338425923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45989.901338425923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45989.901338425923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45989.901338425923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45989.901338425923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45989.901338425923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45989.901338425923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45989.901338425923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45989.901338425923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45989.901338425923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45989.901338425923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45989.901338425923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45989.901338425923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45989.901338425923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45989.901338425923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45989.901338425923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45989.901338425923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45989.901338425923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45989.901338425923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45989.901338425923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45989.901338425923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45989.901338425923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45989.901338425923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45989.901338425923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45989.901338425923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45989.901338425923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45989.901338425923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45989.901338425923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45989.901338425923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45989.901338425923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45989.901338425923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45989.901338425923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45989.901338425923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45989.901338425923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45989.901338425923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45989.901338425923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45989.901338425923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45989.901338425923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45989.901338425923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45989.901338425923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45989.901338425923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45989.901338425923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45989.901338425923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45989.901338425923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45989.901338425923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45989.901338425923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45989.901338425923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45989.901338425923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45989.901338425923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45989.901338425923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45989.901338425923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45989.901338425923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45989.901338425923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45989.901338425923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45989.901338425923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45989.901338425923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45989.901338425923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45989.901338425923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45989.901338425923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45989.901338425923</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9" sqref="D19"/>
    </sheetView>
  </sheetViews>
  <sheetFormatPr defaultColWidth="11.19921875" defaultRowHeight="15"/>
  <cols>
    <col min="1" max="1" width="19.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98.069278240735002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63.712461111106677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41.240227314810909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8.5280398148097447</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0" ca="1" si="2">IFERROR(NOW()-F6,"")</f>
        <v>45989.901338194446</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45989.901338194446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45989.901338194446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45989.901338194446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45989.901338194446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ca="1">IFERROR(NOW()-F11,"")</f>
        <v>45989.901338194446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ca="1">IFERROR(NOW()-F12,"")</f>
        <v>45989.901338194446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45989.901338194446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45989.901338194446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45989.901338194446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45989.901338194446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45989.901338194446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45989.901338194446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45989.901338194446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45989.901338194446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45989.901338194446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45989.901338194446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45989.901338194446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45989.901338194446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45989.901338194446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45989.901338194446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45989.901338194446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45989.901338194446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45989.901338194446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45989.901338194446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45989.901338194446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45989.901338194446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45989.901338194446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45989.901338194446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45989.901338194446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45989.901338194446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45989.901338194446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45989.901338194446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45989.901338194446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45989.901338194446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45989.901338194446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45989.901338194446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45989.901338194446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45989.901338194446</v>
      </c>
      <c r="H44" s="38"/>
      <c r="I44" s="37" t="str">
        <f>IFERROR(VLOOKUP(D44,DB!A:F,6,0),"")</f>
        <v/>
      </c>
      <c r="J44" s="37" t="str">
        <f>IFERROR(VLOOKUP(D44,DB!A:G,7,0),"")</f>
        <v/>
      </c>
      <c r="K44" s="37"/>
      <c r="L44" s="37" t="str">
        <f>IFERROR(VLOOKUP(D44,DB!A:I,9,0),"")</f>
        <v/>
      </c>
    </row>
    <row r="45" spans="1:12">
      <c r="A45" s="103"/>
      <c r="B45" s="103"/>
      <c r="C45" s="103"/>
      <c r="D45" s="103"/>
      <c r="E45" s="103"/>
      <c r="F45" s="144"/>
      <c r="G45" s="105"/>
      <c r="H45" s="144"/>
      <c r="I45" s="103"/>
      <c r="J45" s="103"/>
      <c r="K45" s="103"/>
      <c r="L45" s="103"/>
    </row>
    <row r="46" spans="1:12">
      <c r="A46" s="103"/>
      <c r="B46" s="103"/>
      <c r="C46" s="103"/>
      <c r="D46" s="103"/>
      <c r="E46" s="103"/>
      <c r="F46" s="144"/>
      <c r="G46" s="105"/>
      <c r="H46" s="144"/>
      <c r="I46" s="103"/>
      <c r="J46" s="103"/>
      <c r="K46" s="103"/>
      <c r="L46" s="103"/>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F8" sqref="F8"/>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0.14110671296657529</v>
      </c>
      <c r="H2" s="125">
        <v>45989.754675925928</v>
      </c>
      <c r="I2" s="123" t="str">
        <f>IFERROR(VLOOKUP(D2,DB!A:F,6,0),"")</f>
        <v>Generator-SG</v>
      </c>
      <c r="J2" s="123" t="str">
        <f>IFERROR(VLOOKUP(D2,DB!A:G,7,0),"")</f>
        <v>Vandalized</v>
      </c>
      <c r="K2" s="126" t="s">
        <v>39121</v>
      </c>
      <c r="L2" s="127" t="str">
        <f>IFERROR(VLOOKUP(D2,DB!A:I,9,0),"")</f>
        <v>Latis</v>
      </c>
    </row>
    <row r="3" spans="1:16382" ht="31.5" customHeight="1">
      <c r="A3" s="122" t="s">
        <v>39122</v>
      </c>
      <c r="B3" s="123" t="str">
        <f>IFERROR(VLOOKUP(D3,DB!A:K,11,0),"")</f>
        <v>R6</v>
      </c>
      <c r="C3" s="124">
        <v>2</v>
      </c>
      <c r="D3" s="123" t="s">
        <v>38999</v>
      </c>
      <c r="E3" s="106" t="s">
        <v>39021</v>
      </c>
      <c r="F3" s="107">
        <v>45989.87400462963</v>
      </c>
      <c r="G3" s="72">
        <f t="shared" ref="G3" ca="1" si="0">IFERROR(NOW()-F3,"-")</f>
        <v>2.7333564816217404E-2</v>
      </c>
      <c r="H3" s="125">
        <v>45989.842187499999</v>
      </c>
      <c r="I3" s="123" t="str">
        <f>IFERROR(VLOOKUP(D3,DB!A:F,6,0),"")</f>
        <v>Generator-SG</v>
      </c>
      <c r="J3" s="123" t="str">
        <f>IFERROR(VLOOKUP(D3,DB!A:G,7,0),"")</f>
        <v>Dead</v>
      </c>
      <c r="K3" s="126" t="s">
        <v>39123</v>
      </c>
      <c r="L3" s="127" t="str">
        <f>IFERROR(VLOOKUP(D3,DB!A:I,9,0),"")</f>
        <v>Latis</v>
      </c>
    </row>
    <row r="4" spans="1:16382" ht="31.5" customHeight="1">
      <c r="A4" s="122" t="s">
        <v>39124</v>
      </c>
      <c r="B4" s="123" t="s">
        <v>5398</v>
      </c>
      <c r="C4" s="124">
        <v>1</v>
      </c>
      <c r="D4" s="123" t="s">
        <v>39125</v>
      </c>
      <c r="E4" s="106" t="s">
        <v>39021</v>
      </c>
      <c r="F4" s="125">
        <v>45989.824872685182</v>
      </c>
      <c r="G4" s="72">
        <f ca="1">IFERROR(NOW()-F4,"-")</f>
        <v>7.6465740741696209E-2</v>
      </c>
      <c r="H4" s="125">
        <v>45989.819328703707</v>
      </c>
      <c r="I4" s="123" t="s">
        <v>39126</v>
      </c>
      <c r="J4" s="123" t="s">
        <v>24</v>
      </c>
      <c r="K4" s="126" t="s">
        <v>39127</v>
      </c>
      <c r="L4" s="127" t="s">
        <v>8145</v>
      </c>
    </row>
    <row r="5" spans="1:16382" ht="31.5" customHeight="1">
      <c r="A5" s="122"/>
      <c r="B5" s="123" t="str">
        <f>IFERROR(VLOOKUP(D5,DB!A:K,11,0),"")</f>
        <v/>
      </c>
      <c r="C5" s="124"/>
      <c r="D5" s="123" t="s">
        <v>39128</v>
      </c>
      <c r="E5" s="106"/>
      <c r="F5" s="125"/>
      <c r="G5" s="72">
        <f ca="1">IFERROR(NOW()-F5,"-")</f>
        <v>45989.901338194446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45989.901338425923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45989.901338425923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45989.901338425923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45989.901338194446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45989.901338194446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45989.901338194446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45989.901338194446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45989.901338194446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45989.901338194446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45989.901338194446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45989.901338194446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45989.901338194446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45989.901338194446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45989.901338194446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45989.901338194446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45989.901338194446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45989.901338194446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45989.901338194446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45989.901338194446</v>
      </c>
      <c r="H24" s="125"/>
      <c r="I24" s="123" t="str">
        <f>IFERROR(VLOOKUP(D24,DB!A:F,6,0),"")</f>
        <v/>
      </c>
      <c r="J24" s="123" t="str">
        <f>IFERROR(VLOOKUP(D24,DB!A:G,7,0),"")</f>
        <v/>
      </c>
      <c r="K24" s="126"/>
      <c r="L24" s="127" t="str">
        <f>IFERROR(VLOOKUP(D24,DB!A:I,9,0),"")</f>
        <v/>
      </c>
    </row>
    <row r="25" spans="1:12" ht="31.5" customHeight="1">
      <c r="A25" s="122"/>
      <c r="B25" s="123" t="str">
        <f>IFERROR(VLOOKUP(D25,DB!A:K,11,0),"")</f>
        <v/>
      </c>
      <c r="C25" s="124"/>
      <c r="D25" s="123"/>
      <c r="E25" s="106"/>
      <c r="F25" s="125"/>
      <c r="G25" s="72">
        <f ca="1">IFERROR(NOW()-F25,"-")</f>
        <v>45989.901338194446</v>
      </c>
      <c r="H25" s="125"/>
      <c r="I25" s="123" t="str">
        <f>IFERROR(VLOOKUP(D25,DB!A:F,6,0),"")</f>
        <v/>
      </c>
      <c r="J25" s="123" t="str">
        <f>IFERROR(VLOOKUP(D25,DB!A:G,7,0),"")</f>
        <v/>
      </c>
      <c r="K25" s="126"/>
      <c r="L25" s="127" t="str">
        <f>IFERROR(VLOOKUP(D25,DB!A:I,9,0),"")</f>
        <v/>
      </c>
    </row>
    <row r="26" spans="1:12" ht="31.5" customHeight="1">
      <c r="A26" s="122"/>
      <c r="B26" s="123" t="str">
        <f>IFERROR(VLOOKUP(D26,DB!A:K,11,0),"")</f>
        <v/>
      </c>
      <c r="C26" s="124"/>
      <c r="D26" s="121"/>
      <c r="E26" s="106"/>
      <c r="F26" s="125"/>
      <c r="G26" s="72">
        <f ca="1">IFERROR(NOW()-F26,"-")</f>
        <v>45989.901338194446</v>
      </c>
      <c r="H26" s="125"/>
      <c r="I26" s="123" t="str">
        <f>IFERROR(VLOOKUP(D26,DB!A:F,6,0),"")</f>
        <v/>
      </c>
      <c r="J26" s="123" t="str">
        <f>IFERROR(VLOOKUP(D26,DB!A:G,7,0),"")</f>
        <v/>
      </c>
      <c r="K26" s="126"/>
      <c r="L26" s="127" t="str">
        <f>IFERROR(VLOOKUP(D26,DB!A:I,9,0),"")</f>
        <v/>
      </c>
    </row>
    <row r="27" spans="1:12" ht="31.5" customHeight="1">
      <c r="A27" s="122"/>
      <c r="B27" s="123" t="str">
        <f>IFERROR(VLOOKUP(D27,DB!A:K,11,0),"")</f>
        <v/>
      </c>
      <c r="C27" s="124"/>
      <c r="D27" s="123"/>
      <c r="E27" s="106"/>
      <c r="F27" s="125"/>
      <c r="G27" s="72">
        <f ca="1">IFERROR(NOW()-F27,"-")</f>
        <v>45989.901338194446</v>
      </c>
      <c r="H27" s="125"/>
      <c r="I27" s="123" t="str">
        <f>IFERROR(VLOOKUP(D27,DB!A:F,6,0),"")</f>
        <v/>
      </c>
      <c r="J27" s="123" t="str">
        <f>IFERROR(VLOOKUP(D27,DB!A:G,7,0),"")</f>
        <v/>
      </c>
      <c r="K27" s="126"/>
      <c r="L27" s="127" t="str">
        <f>IFERROR(VLOOKUP(D27,DB!A:I,9,0),"")</f>
        <v/>
      </c>
    </row>
    <row r="28" spans="1:12" ht="31.5" customHeight="1">
      <c r="A28" s="122"/>
      <c r="B28" s="123" t="str">
        <f>IFERROR(VLOOKUP(D28,DB!A:K,11,0),"")</f>
        <v/>
      </c>
      <c r="C28" s="124"/>
      <c r="D28" s="123"/>
      <c r="E28" s="106"/>
      <c r="F28" s="125"/>
      <c r="G28" s="72">
        <f ca="1">IFERROR(NOW()-F28,"-")</f>
        <v>45989.901338194446</v>
      </c>
      <c r="H28" s="125"/>
      <c r="I28" s="123" t="str">
        <f>IFERROR(VLOOKUP(D28,DB!A:F,6,0),"")</f>
        <v/>
      </c>
      <c r="J28" s="123" t="str">
        <f>IFERROR(VLOOKUP(D28,DB!A:G,7,0),"")</f>
        <v/>
      </c>
      <c r="K28" s="126"/>
      <c r="L28" s="127" t="str">
        <f>IFERROR(VLOOKUP(D28,DB!A:I,9,0),"")</f>
        <v/>
      </c>
    </row>
    <row r="29" spans="1:12" ht="31.5" customHeight="1">
      <c r="A29" s="122"/>
      <c r="B29" s="123" t="str">
        <f>IFERROR(VLOOKUP(D29,DB!A:K,11,0),"")</f>
        <v/>
      </c>
      <c r="C29" s="124"/>
      <c r="D29" s="123"/>
      <c r="E29" s="106"/>
      <c r="F29" s="125"/>
      <c r="G29" s="72">
        <f ca="1">IFERROR(NOW()-F29,"-")</f>
        <v>45989.901338194446</v>
      </c>
      <c r="H29" s="125"/>
      <c r="I29" s="123" t="str">
        <f>IFERROR(VLOOKUP(D29,DB!A:F,6,0),"")</f>
        <v/>
      </c>
      <c r="J29" s="123" t="str">
        <f>IFERROR(VLOOKUP(D29,DB!A:G,7,0),"")</f>
        <v/>
      </c>
      <c r="K29" s="126"/>
      <c r="L29" s="127" t="str">
        <f>IFERROR(VLOOKUP(D29,DB!A:I,9,0),"")</f>
        <v/>
      </c>
    </row>
    <row r="30" spans="1:12" ht="31.5" customHeight="1">
      <c r="A30" s="122"/>
      <c r="B30" s="123" t="str">
        <f>IFERROR(VLOOKUP(D30,DB!A:K,11,0),"")</f>
        <v/>
      </c>
      <c r="C30" s="124"/>
      <c r="D30" s="123"/>
      <c r="E30" s="106"/>
      <c r="F30" s="125"/>
      <c r="G30" s="72">
        <f ca="1">IFERROR(NOW()-F30,"-")</f>
        <v>45989.901338194446</v>
      </c>
      <c r="H30" s="125"/>
      <c r="I30" s="123" t="str">
        <f>IFERROR(VLOOKUP(D30,DB!A:F,6,0),"")</f>
        <v/>
      </c>
      <c r="J30" s="123" t="str">
        <f>IFERROR(VLOOKUP(D30,DB!A:G,7,0),"")</f>
        <v/>
      </c>
      <c r="K30" s="126"/>
      <c r="L30" s="127"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