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07" documentId="13_ncr:1_{F6CB121F-512D-4AA6-A0C1-0FB36C537598}" xr6:coauthVersionLast="47" xr6:coauthVersionMax="47" xr10:uidLastSave="{6B35C795-06F7-40F5-882C-CDAA890E6065}"/>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<sst xmlns="http://schemas.openxmlformats.org/spreadsheetml/2006/main" count="179012" uniqueCount="39098">
  <si>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</si>
  <si>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</si>
  <si>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</si>
  <si>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</si>
  <si>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</si>
  <si>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</si>
  <si>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</si>
  <si>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</si>
  <si>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</si>
  <si>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</si>
  <si>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</si>
  <si>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</si>
  <si>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</si>
  <si>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</si>
  <si>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</si>
  <si>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</si>
  <si>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</si>
  <si>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</si>
  <si>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</si>
  <si>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</si>
  <si>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</si>
  <si>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</si>
  <si>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</si>
  <si>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</si>
  <si>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</si>
  <si>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</si>
  <si>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</si>
  <si>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</si>
  <si>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</si>
  <si>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</si>
  <si>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</si>
  <si>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</si>
  <si>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</si>
  <si>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</si>
  <si>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</si>
  <si>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</si>
  <si>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</si>
  <si>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</si>
  <si>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</si>
  <si>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</si>
  <si>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</si>
  <si>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</si>
  <si>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</si>
  <si>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</si>
  <si>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</si>
  <si>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</si>
  <si>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</si>
  <si>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</si>
  <si>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</si>
  <si>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</si>
  <si>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</si>
  <si>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</si>
  <si>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</si>
  <si>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</si>
  <si>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</si>
  <si>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</si>
  <si>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</si>
  <si>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</si>
  <si>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</si>
  <si>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</si>
  <si>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</si>
  <si>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</si>
  <si>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</si>
  <si>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</si>
  <si>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</si>
  <si>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</si>
  <si>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</si>
  <si>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</si>
  <si>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</si>
  <si>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</si>
  <si>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</si>
  <si>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</si>
  <si>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</si>
  <si>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</si>
  <si>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</si>
  <si>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</si>
  <si>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</si>
  <si>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</si>
  <si>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</si>
  <si>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</si>
  <si>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</si>
  <si>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</si>
  <si>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</si>
  <si>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</si>
  <si>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</si>
  <si>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</si>
  <si>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</si>
  <si>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</si>
  <si>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</si>
  <si>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</si>
  <si>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</si>
  <si>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</si>
  <si>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</si>
  <si>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</si>
  <si>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</si>
  <si>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</si>
  <si>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</si>
  <si>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</si>
  <si>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</si>
  <si>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</si>
  <si>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</si>
  <si>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</si>
  <si>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</si>
  <si>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</si>
  <si>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</si>
  <si>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</si>
  <si>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</si>
  <si>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</si>
  <si>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</si>
  <si>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</si>
  <si>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</si>
  <si>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</si>
  <si>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</si>
  <si>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</si>
  <si>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</si>
  <si>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</si>
  <si>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</si>
  <si>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</si>
  <si>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</si>
  <si>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</si>
  <si>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</si>
  <si>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</si>
  <si>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</si>
  <si>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</si>
  <si>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</si>
  <si>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</si>
  <si>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</si>
  <si>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</si>
  <si>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</si>
  <si>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</si>
  <si>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</si>
  <si>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</si>
  <si>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</si>
  <si>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</si>
  <si>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</si>
  <si>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</si>
  <si>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</si>
  <si>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</si>
  <si>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</si>
  <si>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</si>
  <si>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</si>
  <si>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</si>
  <si>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</si>
  <si>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</si>
  <si>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</si>
  <si>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</si>
  <si>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</si>
  <si>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</si>
  <si>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</si>
  <si>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</si>
  <si>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</si>
  <si>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</si>
  <si>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</si>
  <si>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</si>
  <si>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</si>
  <si>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</si>
  <si>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</si>
  <si>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</si>
  <si>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</si>
  <si>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</si>
  <si>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</si>
  <si>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</si>
  <si>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</si>
  <si>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</si>
  <si>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</si>
  <si>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</si>
  <si>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</si>
  <si>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</si>
  <si>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</si>
  <si>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</si>
  <si>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</si>
  <si>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</si>
  <si>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</si>
  <si>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</si>
  <si>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</si>
  <si>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</si>
  <si>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</si>
  <si>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</si>
  <si>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</si>
  <si>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</si>
  <si>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</si>
  <si>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</si>
  <si>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</si>
  <si>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</si>
  <si>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</si>
  <si>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</si>
  <si>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</si>
  <si>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</si>
  <si>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</si>
  <si>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</si>
  <si>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</si>
  <si>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</si>
  <si>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</si>
  <si>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</si>
  <si>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</si>
  <si>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</si>
  <si>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</si>
  <si>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</si>
  <si>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</si>
  <si>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</si>
  <si>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</si>
  <si>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</si>
  <si>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</si>
  <si>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</si>
  <si>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</si>
  <si>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</si>
  <si>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</si>
  <si>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</si>
  <si>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</si>
  <si>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</si>
  <si>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</si>
  <si>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</si>
  <si>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</si>
  <si>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</si>
  <si>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</si>
  <si>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</si>
  <si>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</si>
  <si>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</si>
  <si>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</si>
  <si>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</si>
  <si>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</si>
  <si>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</si>
  <si>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</si>
  <si>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</si>
  <si>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</si>
  <si>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</si>
  <si>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</si>
  <si>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</si>
  <si>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</si>
  <si>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</si>
  <si>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</si>
  <si>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</si>
  <si>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</si>
  <si>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</si>
  <si>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</si>
  <si>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</si>
  <si>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</si>
  <si>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</si>
  <si>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</si>
  <si>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</si>
  <si>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</si>
  <si>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</si>
  <si>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</si>
  <si>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</si>
  <si>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</si>
  <si>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</si>
  <si>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</si>
  <si>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</si>
  <si>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</si>
  <si>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</si>
  <si>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</si>
  <si>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</si>
  <si>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</si>
  <si>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</si>
  <si>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</si>
  <si>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</si>
  <si>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</si>
  <si>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</si>
  <si>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</si>
  <si>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</si>
  <si>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</si>
  <si>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</si>
  <si>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</si>
  <si>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</si>
  <si>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</si>
  <si>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</si>
  <si>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</si>
  <si>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</si>
  <si>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</si>
  <si>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</si>
  <si>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</si>
  <si>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</si>
  <si>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</si>
  <si>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</si>
  <si>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</si>
  <si>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</si>
  <si>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</si>
  <si>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</si>
  <si>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</si>
  <si>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</si>
  <si>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</si>
  <si>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</si>
  <si>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</si>
  <si>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</si>
  <si>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</si>
  <si>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</si>
  <si>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</si>
  <si>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</si>
  <si>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</si>
  <si>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</si>
  <si>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</si>
  <si>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</si>
  <si>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</si>
  <si>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</si>
  <si>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</si>
  <si>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</si>
  <si>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</si>
  <si>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</si>
  <si>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</si>
  <si>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</si>
  <si>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</si>
  <si>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</si>
  <si>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</si>
  <si>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</si>
  <si>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</si>
  <si>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</si>
  <si>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</si>
  <si>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</si>
  <si>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</si>
  <si>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</si>
  <si>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</si>
  <si>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</si>
  <si>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</si>
  <si>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</si>
  <si>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</si>
  <si>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</si>
  <si>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</si>
  <si>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</si>
  <si>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</si>
  <si>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</si>
  <si>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</si>
  <si>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</si>
  <si>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</si>
  <si>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</si>
  <si>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</si>
  <si>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</si>
  <si>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</si>
  <si>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</si>
  <si>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</si>
  <si>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</si>
  <si>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</si>
  <si>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</si>
  <si>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</si>
  <si>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</si>
  <si>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</si>
  <si>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</si>
  <si>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</si>
  <si>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</si>
  <si>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</si>
  <si>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</si>
  <si>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</si>
  <si>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</si>
  <si>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</si>
  <si>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</si>
  <si>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</si>
  <si>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</si>
  <si>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</si>
  <si>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</si>
  <si>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</si>
  <si>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</si>
  <si>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</si>
  <si>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</si>
  <si>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</si>
  <si>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</si>
  <si>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</si>
  <si>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</si>
  <si>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</si>
  <si>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</si>
  <si>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</si>
  <si>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</si>
  <si>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</si>
  <si>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</si>
  <si>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</si>
  <si>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</si>
  <si>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</si>
  <si>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</si>
  <si>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</si>
  <si>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</si>
  <si>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</si>
  <si>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</si>
  <si>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</si>
  <si>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</si>
  <si>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</si>
  <si>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</si>
  <si>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</si>
  <si>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</si>
  <si>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</si>
  <si>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</si>
  <si>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</si>
  <si>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</si>
  <si>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</si>
  <si>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</si>
  <si>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</si>
  <si>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</si>
  <si>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</si>
  <si>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</si>
  <si>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</si>
  <si>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</si>
  <si>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</si>
  <si>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</si>
  <si>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</si>
  <si>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</si>
  <si>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</si>
  <si>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</si>
  <si>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</si>
  <si>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</si>
  <si>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</si>
  <si>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</si>
  <si>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</si>
  <si>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</si>
  <si>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</si>
  <si>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</si>
  <si>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</si>
  <si>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</si>
  <si>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</si>
  <si>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</si>
  <si>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</si>
  <si>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</si>
  <si>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</si>
  <si>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</si>
  <si>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</si>
  <si>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</si>
  <si>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</si>
  <si>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</si>
  <si>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</si>
  <si>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</si>
  <si>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</si>
  <si>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</si>
  <si>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</si>
  <si>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</si>
  <si>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</si>
  <si>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</si>
  <si>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</si>
  <si>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</si>
  <si>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</si>
  <si>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</si>
  <si>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</si>
  <si>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</si>
  <si>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</si>
  <si>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</si>
  <si>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</si>
  <si>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</si>
  <si>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</si>
  <si>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</si>
  <si>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</si>
  <si>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</si>
  <si>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</si>
  <si>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</si>
  <si>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</si>
  <si>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</si>
  <si>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</si>
  <si>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</si>
  <si>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</si>
  <si>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</si>
  <si>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</si>
  <si>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</si>
  <si>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</si>
  <si>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</si>
  <si>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</si>
  <si>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</si>
  <si>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</si>
  <si>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</si>
  <si>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</si>
  <si>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</si>
  <si>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</si>
  <si>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</si>
  <si>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</si>
  <si>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</si>
  <si>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</si>
  <si>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</si>
  <si>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</si>
  <si>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</si>
  <si>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</si>
  <si>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</si>
  <si>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</si>
  <si>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</si>
  <si>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</si>
  <si>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</si>
  <si>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</si>
  <si>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</si>
  <si>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</si>
  <si>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</si>
  <si>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</si>
  <si>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</si>
  <si>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</si>
  <si>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</si>
  <si>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</si>
  <si>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</si>
  <si>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</si>
  <si>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</si>
  <si>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</si>
  <si>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</si>
  <si>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</si>
  <si>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</si>
  <si>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</si>
  <si>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</si>
  <si>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</si>
  <si>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</si>
  <si>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</si>
  <si>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</si>
  <si>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</si>
  <si>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</si>
  <si>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</si>
  <si>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</si>
  <si>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</si>
  <si>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</si>
  <si>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</si>
  <si>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</si>
  <si>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</si>
  <si>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</si>
  <si>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</si>
  <si>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</si>
  <si>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</si>
  <si>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</si>
  <si>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</si>
  <si>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</si>
  <si>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</si>
  <si>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</si>
  <si>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</si>
  <si>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</si>
  <si>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</si>
  <si>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</si>
  <si>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</si>
  <si>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</si>
  <si>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</si>
  <si>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</si>
  <si>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</si>
  <si>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</si>
  <si>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</si>
  <si>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</si>
  <si>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</si>
  <si>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</si>
  <si>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</si>
  <si>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</si>
  <si>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</si>
  <si>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</si>
  <si>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</si>
  <si>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</si>
  <si>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</si>
  <si>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</si>
  <si>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</si>
  <si>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</si>
  <si>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</si>
  <si>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</si>
  <si>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</si>
  <si>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</si>
  <si>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</si>
  <si>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</si>
  <si>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</si>
  <si>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</si>
  <si>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</si>
  <si>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</si>
  <si>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</si>
  <si>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</si>
  <si>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</si>
  <si>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</si>
  <si>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</si>
  <si>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</si>
  <si>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</si>
  <si>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</si>
  <si>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</si>
  <si>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</si>
  <si>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</si>
  <si>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</si>
  <si>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</si>
  <si>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</si>
  <si>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</si>
  <si>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</si>
  <si>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</si>
  <si>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</si>
  <si>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</si>
  <si>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</si>
  <si>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</si>
  <si>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</si>
  <si>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</si>
  <si>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</si>
  <si>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</si>
  <si>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</si>
  <si>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</si>
  <si>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</si>
  <si>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</si>
  <si>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</si>
  <si>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</si>
  <si>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</si>
  <si>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</si>
  <si>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</si>
  <si>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</si>
  <si>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</si>
  <si>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</si>
  <si>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</si>
  <si>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</si>
  <si>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</si>
  <si>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</si>
  <si>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</si>
  <si>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</si>
  <si>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</si>
  <si>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</si>
  <si>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</si>
  <si>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</si>
  <si>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</si>
  <si>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</si>
  <si>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</si>
  <si>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</si>
  <si>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</si>
  <si>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</si>
  <si>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</si>
  <si>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</si>
  <si>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</si>
  <si>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</si>
  <si>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</si>
  <si>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</si>
  <si>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</si>
  <si>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</si>
  <si>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</si>
  <si>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</si>
  <si>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</si>
  <si>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</si>
  <si>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</si>
  <si>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</si>
  <si>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</si>
  <si>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</si>
  <si>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</si>
  <si>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</si>
  <si>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</si>
  <si>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</si>
  <si>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</si>
  <si>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</si>
  <si>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</si>
  <si>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</si>
  <si>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</si>
  <si>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</si>
  <si>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</si>
  <si>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</si>
  <si>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</si>
  <si>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</si>
  <si>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</si>
  <si>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</si>
  <si>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</si>
  <si>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</si>
  <si>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</si>
  <si>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</si>
  <si>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</si>
  <si>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</si>
  <si>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</si>
  <si>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</si>
  <si>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</si>
  <si>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</si>
  <si>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</si>
  <si>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</si>
  <si>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</si>
  <si>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</si>
  <si>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</si>
  <si>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</si>
  <si>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</si>
  <si>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</si>
  <si>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</si>
  <si>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</si>
  <si>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</si>
  <si>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</si>
  <si>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</si>
  <si>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</si>
  <si>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</si>
  <si>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</si>
  <si>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</si>
  <si>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</si>
  <si>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</si>
  <si>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</si>
  <si>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</si>
  <si>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</si>
  <si>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</si>
  <si>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</si>
  <si>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</si>
  <si>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</si>
  <si>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</si>
  <si>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</si>
  <si>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</si>
  <si>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</si>
  <si>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</si>
  <si>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</si>
  <si>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</si>
  <si>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</si>
  <si>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</si>
  <si>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</si>
  <si>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</si>
  <si>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</si>
  <si>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</si>
  <si>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</si>
  <si>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</si>
  <si>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</si>
  <si>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</si>
  <si>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</si>
  <si>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</si>
  <si>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</si>
  <si>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</si>
  <si>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</si>
  <si>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</si>
  <si>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</si>
  <si>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</si>
  <si>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</si>
  <si>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</si>
  <si>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</si>
  <si>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</si>
  <si>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</si>
  <si>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</si>
  <si>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</si>
  <si>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</si>
  <si>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</si>
  <si>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</si>
  <si>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</si>
  <si>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</si>
  <si>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</si>
  <si>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</si>
  <si>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</si>
  <si>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</si>
  <si>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</si>
  <si>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</si>
  <si>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</si>
  <si>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</si>
  <si>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</si>
  <si>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</si>
  <si>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</si>
  <si>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</si>
  <si>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</si>
  <si>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</si>
  <si>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</si>
  <si>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</si>
  <si>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</si>
  <si>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</si>
  <si>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</si>
  <si>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</si>
  <si>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</si>
  <si>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</si>
  <si>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</si>
  <si>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</si>
  <si>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</si>
  <si>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</si>
  <si>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</si>
  <si>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</si>
  <si>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</si>
  <si>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</si>
  <si>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</si>
  <si>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</si>
  <si>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</si>
  <si>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</si>
  <si>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</si>
  <si>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</si>
  <si>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</si>
  <si>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</si>
  <si>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</si>
  <si>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</si>
  <si>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</si>
  <si>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</si>
  <si>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</si>
  <si>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</si>
  <si>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</si>
  <si>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</si>
  <si>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</si>
  <si>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</si>
  <si>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</si>
  <si>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</si>
  <si>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</si>
  <si>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</si>
  <si>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</si>
  <si>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</si>
  <si>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</si>
  <si>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</si>
  <si>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</si>
  <si>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</si>
  <si>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</si>
  <si>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</si>
  <si>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</si>
  <si>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</si>
  <si>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</si>
  <si>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</si>
  <si>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</si>
  <si>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</si>
  <si>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</si>
  <si>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</si>
  <si>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</si>
  <si>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</si>
  <si>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</si>
  <si>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</si>
  <si>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</si>
  <si>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</si>
  <si>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</si>
  <si>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</si>
  <si>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</si>
  <si>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</si>
  <si>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</si>
  <si>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</si>
  <si>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</si>
  <si>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</si>
  <si>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</si>
  <si>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</si>
  <si>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</si>
  <si>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</si>
  <si>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</si>
  <si>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</si>
  <si>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</si>
  <si>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</si>
  <si>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</si>
  <si>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</si>
  <si>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</si>
  <si>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</si>
  <si>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</si>
  <si>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</si>
  <si>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</si>
  <si>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</si>
  <si>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</si>
  <si>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</si>
  <si>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</si>
  <si>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</si>
  <si>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</si>
  <si>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</si>
  <si>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</si>
  <si>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</si>
  <si>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</si>
  <si>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</si>
  <si>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</si>
  <si>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</si>
  <si>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</si>
  <si>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</si>
  <si>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</si>
  <si>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</si>
  <si>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</si>
  <si>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</si>
  <si>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</si>
  <si>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</si>
  <si>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</si>
  <si>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</si>
  <si>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</si>
  <si>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</si>
  <si>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</si>
  <si>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</si>
  <si>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</si>
  <si>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</si>
  <si>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</si>
  <si>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</si>
  <si>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</si>
  <si>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</si>
  <si>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</si>
  <si>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</si>
  <si>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</si>
  <si>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</si>
  <si>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</si>
  <si>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</si>
  <si>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</si>
  <si>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</si>
  <si>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</si>
  <si>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</si>
  <si>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</si>
  <si>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</si>
  <si>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</si>
  <si>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</si>
  <si>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</si>
  <si>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</si>
  <si>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</si>
  <si>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</si>
  <si>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</si>
  <si>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</si>
  <si>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</si>
  <si>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</si>
  <si>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</si>
  <si>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</si>
  <si>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</si>
  <si>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</si>
  <si>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</si>
  <si>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</si>
  <si>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</si>
  <si>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</si>
  <si>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</si>
  <si>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</si>
  <si>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</si>
  <si>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</si>
  <si>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</si>
  <si>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</si>
  <si>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</si>
  <si>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</si>
  <si>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</si>
  <si>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</si>
  <si>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</si>
  <si>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</si>
  <si>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</si>
  <si>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</si>
  <si>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</si>
  <si>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</si>
  <si>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</si>
  <si>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</si>
  <si>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</si>
  <si>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</si>
  <si>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</si>
  <si>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</si>
  <si>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</si>
  <si>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</si>
  <si>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</si>
  <si>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</si>
  <si>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</si>
  <si>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</si>
  <si>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</si>
  <si>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</si>
  <si>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</si>
  <si>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</si>
  <si>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</si>
  <si>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</si>
  <si>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</si>
  <si>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</si>
  <si>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</si>
  <si>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</si>
  <si>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</si>
  <si>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</si>
  <si>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</si>
  <si>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</si>
  <si>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</si>
  <si>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</si>
  <si>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</si>
  <si>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</si>
  <si>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</si>
  <si>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</si>
  <si>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</si>
  <si>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</si>
  <si>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</si>
  <si>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</si>
  <si>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</si>
  <si>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</si>
  <si>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</si>
  <si>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</si>
  <si>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</si>
  <si>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</si>
  <si>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</si>
  <si>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</si>
  <si>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</si>
  <si>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</si>
  <si>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</si>
  <si>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</si>
  <si>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</si>
  <si>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</si>
  <si>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</si>
  <si>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</si>
  <si>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</si>
  <si>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</si>
  <si>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</si>
  <si>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</si>
  <si>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</si>
  <si>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</si>
  <si>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</si>
  <si>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</si>
  <si>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</si>
  <si>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</si>
  <si>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</si>
  <si>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</si>
  <si>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</si>
  <si>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</si>
  <si>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</si>
  <si>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</si>
  <si>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</si>
  <si>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</si>
  <si>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</si>
  <si>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</si>
  <si>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</si>
  <si>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</si>
  <si>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</si>
  <si>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</si>
  <si>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</si>
  <si>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</si>
  <si>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</si>
  <si>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</si>
  <si>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</si>
  <si>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</si>
  <si>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</si>
  <si>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</si>
  <si>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</si>
  <si>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</si>
  <si>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</si>
  <si>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</si>
  <si>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</si>
  <si>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</si>
  <si>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</si>
  <si>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</si>
  <si>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</si>
  <si>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</si>
  <si>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</si>
  <si>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</si>
  <si>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</si>
  <si>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</si>
  <si>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</si>
  <si>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</si>
  <si>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</si>
  <si>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</si>
  <si>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</si>
  <si>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</si>
  <si>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</si>
  <si>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</si>
  <si>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</si>
  <si>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</si>
  <si>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</si>
  <si>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</si>
  <si>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</si>
  <si>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</si>
  <si>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</si>
  <si>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</si>
  <si>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</si>
  <si>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</si>
  <si>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</si>
  <si>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</si>
  <si>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</si>
  <si>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</si>
  <si>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</si>
  <si>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</si>
  <si>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</si>
  <si>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</si>
  <si>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</si>
  <si>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</si>
  <si>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</si>
  <si>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</si>
  <si>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</si>
  <si>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</si>
  <si>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</si>
  <si>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</si>
  <si>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</si>
  <si>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</si>
  <si>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</si>
  <si>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</si>
  <si>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</si>
  <si>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</si>
  <si>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</si>
  <si>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</si>
  <si>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</si>
  <si>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</si>
  <si>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</si>
  <si>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</si>
  <si>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</si>
  <si>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</si>
  <si>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</si>
  <si>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</si>
  <si>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</si>
  <si>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</si>
  <si>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</si>
  <si>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</si>
  <si>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</si>
  <si>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</si>
  <si>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</si>
  <si>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</si>
  <si>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</si>
  <si>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</si>
  <si>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</si>
  <si>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</si>
  <si>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</si>
  <si>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</si>
  <si>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</si>
  <si>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</si>
  <si>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</si>
  <si>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</si>
  <si>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</si>
  <si>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</si>
  <si>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</si>
  <si>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</si>
  <si>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</si>
  <si>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</si>
  <si>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</si>
  <si>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</si>
  <si>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</si>
  <si>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</si>
  <si>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</si>
  <si>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</si>
  <si>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</si>
  <si>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</si>
  <si>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</si>
  <si>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</si>
  <si>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</si>
  <si>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</si>
  <si>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</si>
  <si>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</si>
  <si>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</si>
  <si>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</si>
  <si>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</si>
  <si>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</si>
  <si>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</si>
  <si>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</si>
  <si>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</si>
  <si>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</si>
  <si>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</si>
  <si>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</si>
  <si>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</si>
  <si>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</si>
  <si>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</si>
  <si>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</si>
  <si>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</si>
  <si>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</si>
  <si>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</si>
  <si>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</si>
  <si>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</si>
  <si>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</si>
  <si>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</si>
  <si>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</si>
  <si>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</si>
  <si>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</si>
  <si>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</si>
  <si>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</si>
  <si>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</si>
  <si>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</si>
  <si>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</si>
  <si>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</si>
  <si>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</si>
  <si>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</si>
  <si>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</si>
  <si>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</si>
  <si>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</si>
  <si>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</si>
  <si>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</si>
  <si>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</si>
  <si>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</si>
  <si>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</si>
  <si>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</si>
  <si>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</si>
  <si>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</si>
  <si>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</si>
  <si>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</si>
  <si>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</si>
  <si>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</si>
  <si>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</si>
  <si>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</si>
  <si>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</si>
  <si>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</si>
  <si>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</si>
  <si>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</si>
  <si>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</si>
  <si>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</si>
  <si>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</si>
  <si>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</si>
  <si>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</si>
  <si>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</si>
  <si>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</si>
  <si>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</si>
  <si>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</si>
  <si>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</si>
  <si>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</si>
  <si>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</si>
  <si>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</si>
  <si>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</si>
  <si>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</si>
  <si>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</si>
  <si>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</si>
  <si>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</si>
  <si>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</si>
  <si>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</si>
  <si>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</si>
  <si>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</si>
  <si>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</si>
  <si>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</si>
  <si>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</si>
  <si>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</si>
  <si>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</si>
  <si>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</si>
  <si>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</si>
  <si>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</si>
  <si>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</si>
  <si>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</si>
  <si>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</si>
  <si>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</si>
  <si>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</si>
  <si>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</si>
  <si>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</si>
  <si>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</si>
  <si>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</si>
  <si>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</si>
  <si>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</si>
  <si>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</si>
  <si>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</si>
  <si>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</si>
  <si>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</si>
  <si>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</si>
  <si>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</si>
  <si>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</si>
  <si>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</si>
  <si>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</si>
  <si>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</si>
  <si>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</si>
  <si>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</si>
  <si>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</si>
  <si>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</si>
  <si>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</si>
  <si>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</si>
  <si>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</si>
  <si>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</si>
  <si>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</si>
  <si>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</si>
  <si>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</si>
  <si>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</si>
  <si>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</si>
  <si>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</si>
  <si>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</si>
  <si>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</si>
  <si>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</si>
  <si>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</si>
  <si>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</si>
  <si>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</si>
  <si>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</si>
  <si>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</si>
  <si>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</si>
  <si>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</si>
  <si>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</si>
  <si>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</si>
  <si>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</si>
  <si>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</si>
  <si>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</si>
  <si>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</si>
  <si>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</si>
  <si>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</si>
  <si>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</si>
  <si>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</si>
  <si>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</si>
  <si>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</si>
  <si>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</si>
  <si>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</si>
  <si>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</si>
  <si>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</si>
  <si>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</si>
  <si>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</si>
  <si>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</si>
  <si>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</si>
  <si>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</si>
  <si>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</si>
  <si>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</si>
  <si>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</si>
  <si>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</si>
  <si>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</si>
  <si>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</si>
  <si>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</si>
  <si>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</si>
  <si>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</si>
  <si>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</si>
  <si>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</si>
  <si>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</si>
  <si>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</si>
  <si>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</si>
  <si>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</si>
  <si>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</si>
  <si>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</si>
  <si>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</si>
  <si>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</si>
  <si>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</si>
  <si>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</si>
  <si>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</si>
  <si>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</si>
  <si>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</si>
  <si>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</si>
  <si>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</si>
  <si>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</si>
  <si>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</si>
  <si>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</si>
  <si>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</si>
  <si>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</si>
  <si>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</si>
  <si>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</si>
  <si>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</si>
  <si>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</si>
  <si>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</si>
  <si>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</si>
  <si>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</si>
  <si>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</si>
  <si>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</si>
  <si>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</si>
  <si>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</si>
  <si>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</si>
  <si>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</si>
  <si>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</si>
  <si>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</si>
  <si>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</si>
  <si>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</si>
  <si>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</si>
  <si>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</si>
  <si>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</si>
  <si>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</si>
  <si>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</si>
  <si>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</si>
  <si>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</si>
  <si>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</si>
  <si>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</si>
  <si>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</si>
  <si>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</si>
  <si>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</si>
  <si>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</si>
  <si>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</si>
  <si>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</si>
  <si>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</si>
  <si>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</si>
  <si>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</si>
  <si>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</si>
  <si>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</si>
  <si>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</si>
  <si>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</si>
  <si>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</si>
  <si>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</si>
  <si>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</si>
  <si>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</si>
  <si>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</si>
  <si>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</si>
  <si>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</si>
  <si>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</si>
  <si>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</si>
  <si>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</si>
  <si>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</si>
  <si>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</si>
  <si>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</si>
  <si>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</si>
  <si>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</si>
  <si>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</si>
  <si>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</si>
  <si>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</si>
  <si>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</si>
  <si>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</si>
  <si>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</si>
  <si>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</si>
  <si>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</si>
  <si>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</si>
  <si>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</si>
  <si>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</si>
  <si>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</si>
  <si>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</si>
  <si>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</si>
  <si>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</si>
  <si>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</si>
  <si>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</si>
  <si>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</si>
  <si>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</si>
  <si>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</si>
  <si>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</si>
  <si>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</si>
  <si>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</si>
  <si>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</si>
  <si>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</si>
  <si>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</si>
  <si>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</si>
  <si>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</si>
  <si>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</si>
  <si>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</si>
  <si>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</si>
  <si>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</si>
  <si>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</si>
  <si>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</si>
  <si>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</si>
  <si>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</si>
  <si>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</si>
  <si>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</si>
  <si>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</si>
  <si>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</si>
  <si>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</si>
  <si>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</si>
  <si>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</si>
  <si>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</si>
  <si>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</si>
  <si>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</si>
  <si>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</si>
  <si>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</si>
  <si>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</si>
  <si>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</si>
  <si>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</si>
  <si>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</si>
  <si>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</si>
  <si>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</si>
  <si>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</si>
  <si>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</si>
  <si>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</si>
  <si>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</si>
  <si>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</si>
  <si>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</si>
  <si>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</si>
  <si>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</si>
  <si>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</si>
  <si>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</si>
  <si>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</si>
  <si>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</si>
  <si>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</si>
  <si>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</si>
  <si>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</si>
  <si>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</si>
  <si>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</si>
  <si>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</si>
  <si>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</si>
  <si>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</si>
  <si>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</si>
  <si>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</si>
  <si>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</si>
  <si>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</si>
  <si>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</si>
  <si>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</si>
  <si>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</si>
  <si>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</si>
  <si>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</si>
  <si>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</si>
  <si>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</si>
  <si>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</si>
  <si>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</si>
  <si>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</si>
  <si>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</si>
  <si>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</si>
  <si>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</si>
  <si>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</si>
  <si>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</si>
  <si>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</si>
  <si>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</si>
  <si>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</si>
  <si>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</si>
  <si>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</si>
  <si>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</si>
  <si>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</si>
  <si>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</si>
  <si>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</si>
  <si>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</si>
  <si>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</si>
  <si>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</si>
  <si>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</si>
  <si>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</si>
  <si>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</si>
  <si>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</si>
  <si>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</si>
  <si>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</si>
  <si>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</si>
  <si>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</si>
  <si>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</si>
  <si>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</si>
  <si>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</si>
  <si>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</si>
  <si>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</si>
  <si>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</si>
  <si>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</si>
  <si>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</si>
  <si>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</si>
  <si>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</si>
  <si>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</si>
  <si>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</si>
  <si>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</si>
  <si>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</si>
  <si>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</si>
  <si>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</si>
  <si>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</si>
  <si>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</si>
  <si>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</si>
  <si>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</si>
  <si>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</si>
  <si>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</si>
  <si>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</si>
  <si>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</si>
  <si>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</si>
  <si>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</si>
  <si>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</si>
  <si>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</si>
  <si>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</si>
  <si>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</si>
  <si>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</si>
  <si>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</si>
  <si>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</si>
  <si>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</si>
  <si>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</si>
  <si>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</si>
  <si>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</si>
  <si>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</si>
  <si>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</si>
  <si>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</si>
  <si>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</si>
  <si>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</si>
  <si>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</si>
  <si>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</si>
  <si>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</si>
  <si>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</si>
  <si>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</si>
  <si>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</si>
  <si>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</si>
  <si>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</si>
  <si>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</si>
  <si>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</si>
  <si>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</si>
  <si>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</si>
  <si>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</si>
  <si>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</si>
  <si>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</si>
  <si>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</si>
  <si>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</si>
  <si>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</si>
  <si>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</si>
  <si>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</si>
  <si>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</si>
  <si>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</si>
  <si>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</si>
  <si>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</si>
  <si>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</si>
  <si>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</si>
  <si>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</si>
  <si>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</si>
  <si>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</si>
  <si>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</si>
  <si>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</si>
  <si>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</si>
  <si>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</si>
  <si>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</si>
  <si>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</si>
  <si>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</si>
  <si>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</si>
  <si>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</si>
  <si>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</si>
  <si>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</si>
  <si>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</si>
  <si>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</si>
  <si>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</si>
  <si>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</si>
  <si>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</si>
  <si>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</si>
  <si>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</si>
  <si>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</si>
  <si>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</si>
  <si>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</si>
  <si>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</si>
  <si>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</si>
  <si>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</si>
  <si>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</si>
  <si>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</si>
  <si>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</si>
  <si>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</si>
  <si>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</si>
  <si>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</si>
  <si>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</si>
  <si>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</si>
  <si>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</si>
  <si>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</si>
  <si>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</si>
  <si>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</si>
  <si>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</si>
  <si>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</si>
  <si>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</si>
  <si>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</si>
  <si>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</si>
  <si>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</si>
  <si>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</si>
  <si>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</si>
  <si>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</si>
  <si>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</si>
  <si>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</si>
  <si>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</si>
  <si>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</si>
  <si>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</si>
  <si>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</si>
  <si>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</si>
  <si>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</si>
  <si>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</si>
  <si>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</si>
  <si>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</si>
  <si>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</si>
  <si>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</si>
  <si>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</si>
  <si>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</si>
  <si>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</si>
  <si>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</si>
  <si>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</si>
  <si>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</si>
  <si>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</si>
  <si>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</si>
  <si>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</si>
  <si>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</si>
  <si>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</si>
  <si>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</si>
  <si>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</si>
  <si>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</si>
  <si>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</si>
  <si>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</si>
  <si>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</si>
  <si>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</si>
  <si>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</si>
  <si>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</si>
  <si>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</si>
  <si>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</si>
  <si>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</si>
  <si>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</si>
  <si>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</si>
  <si>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</si>
  <si>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</si>
  <si>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</si>
  <si>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</si>
  <si>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</si>
  <si>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</si>
  <si>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</si>
  <si>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</si>
  <si>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</si>
  <si>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</si>
  <si>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</si>
  <si>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</si>
  <si>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</si>
  <si>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</si>
  <si>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</si>
  <si>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</si>
  <si>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</si>
  <si>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</si>
  <si>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</si>
  <si>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</si>
  <si>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</si>
  <si>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</si>
  <si>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</si>
  <si>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</si>
  <si>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</si>
  <si>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</si>
  <si>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</si>
  <si>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</si>
  <si>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</si>
  <si>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</si>
  <si>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</si>
  <si>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</si>
  <si>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</si>
  <si>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</si>
  <si>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</si>
  <si>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</si>
  <si>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</si>
  <si>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</si>
  <si>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</si>
  <si>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</si>
  <si>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</si>
  <si>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</si>
  <si>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</si>
  <si>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</si>
  <si>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</si>
  <si>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</si>
  <si>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</si>
  <si>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</si>
  <si>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</si>
  <si>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</si>
  <si>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</si>
  <si>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</si>
  <si>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</si>
  <si>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</si>
  <si>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</si>
  <si>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</si>
  <si>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</si>
  <si>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</si>
  <si>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</si>
  <si>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</si>
  <si>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</si>
  <si>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</si>
  <si>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</si>
  <si>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</si>
  <si>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</si>
  <si>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</si>
  <si>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</si>
  <si>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</si>
  <si>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</si>
  <si>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</si>
  <si>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</si>
  <si>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</si>
  <si>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</si>
  <si>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</si>
  <si>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</si>
  <si>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</si>
  <si>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</si>
  <si>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</si>
  <si>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</si>
  <si>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</si>
  <si>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</si>
  <si>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</si>
  <si>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</si>
  <si>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</si>
  <si>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</si>
  <si>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</si>
  <si>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</si>
  <si>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</si>
  <si>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</si>
  <si>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</si>
  <si>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</si>
  <si>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</si>
  <si>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</si>
  <si>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</si>
  <si>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</si>
  <si>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</si>
  <si>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</si>
  <si>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</si>
  <si>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</si>
  <si>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</si>
  <si>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</si>
  <si>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</si>
  <si>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</si>
  <si>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</si>
  <si>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</si>
  <si>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</si>
  <si>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</si>
  <si>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</si>
  <si>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</si>
  <si>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</si>
  <si>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</si>
  <si>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</si>
  <si>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</si>
  <si>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</si>
  <si>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</si>
  <si>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</si>
  <si>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</si>
  <si>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</si>
  <si>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</si>
  <si>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</si>
  <si>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</si>
  <si>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</si>
  <si>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</si>
  <si>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</si>
  <si>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</si>
  <si>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</si>
  <si>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</si>
  <si>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</si>
  <si>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</si>
  <si>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</si>
  <si>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</si>
  <si>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</si>
  <si>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</si>
  <si>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</si>
  <si>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</si>
  <si>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</si>
  <si>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</si>
  <si>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</si>
  <si>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</si>
  <si>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</si>
  <si>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</si>
  <si>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</si>
  <si>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</si>
  <si>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</si>
  <si>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</si>
  <si>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</si>
  <si>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</si>
  <si>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</si>
  <si>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</si>
  <si>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</si>
  <si>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</si>
  <si>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</si>
  <si>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</si>
  <si>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</si>
  <si>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</si>
  <si>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</si>
  <si>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</si>
  <si>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</si>
  <si>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</si>
  <si>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</si>
  <si>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</si>
  <si>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</si>
  <si>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</si>
  <si>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</si>
  <si>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</si>
  <si>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</si>
  <si>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</si>
  <si>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</si>
  <si>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</si>
  <si>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</si>
  <si>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</si>
  <si>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</si>
  <si>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</si>
  <si>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</si>
  <si>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</si>
  <si>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</si>
  <si>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</si>
  <si>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</si>
  <si>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</si>
  <si>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</si>
  <si>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</si>
  <si>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</si>
  <si>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</si>
  <si>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</si>
  <si>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</si>
  <si>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</si>
  <si>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</si>
  <si>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</si>
  <si>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</si>
  <si>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</si>
  <si>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</si>
  <si>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</si>
  <si>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</si>
  <si>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</si>
  <si>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</si>
  <si>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</si>
  <si>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</si>
  <si>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</si>
  <si>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</si>
  <si>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</si>
  <si>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</si>
  <si>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</si>
  <si>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</si>
  <si>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</si>
  <si>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</si>
  <si>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</si>
  <si>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</si>
  <si>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</si>
  <si>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</si>
  <si>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</si>
  <si>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</si>
  <si>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</si>
  <si>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</si>
  <si>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</si>
  <si>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</si>
  <si>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</si>
  <si>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</si>
  <si>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</si>
  <si>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</si>
  <si>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</si>
  <si>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</si>
  <si>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</si>
  <si>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</si>
  <si>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</si>
  <si>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</si>
  <si>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</si>
  <si>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</si>
  <si>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</si>
  <si>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</si>
  <si>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</si>
  <si>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</si>
  <si>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</si>
  <si>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</si>
  <si>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</si>
  <si>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</si>
  <si>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</si>
  <si>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</si>
  <si>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</si>
  <si>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</si>
  <si>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</si>
  <si>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</si>
  <si>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</si>
  <si>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</si>
  <si>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</si>
  <si>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</si>
  <si>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</si>
  <si>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</si>
  <si>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</si>
  <si>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</si>
  <si>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</si>
  <si>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</si>
  <si>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</si>
  <si>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</si>
  <si>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</si>
  <si>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</si>
  <si>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</si>
  <si>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</si>
  <si>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</si>
  <si>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</si>
  <si>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</si>
  <si>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</si>
  <si>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</si>
  <si>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</si>
  <si>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</si>
  <si>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</si>
  <si>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</si>
  <si>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</si>
  <si>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</si>
  <si>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</si>
  <si>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</si>
  <si>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</si>
  <si>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</si>
  <si>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</si>
  <si>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</si>
  <si>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</si>
  <si>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</si>
  <si>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</si>
  <si>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</si>
  <si>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</si>
  <si>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</si>
  <si>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</si>
  <si>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</si>
  <si>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</si>
  <si>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</si>
  <si>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</si>
  <si>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</si>
  <si>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</si>
  <si>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</si>
  <si>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</si>
  <si>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</si>
  <si>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</si>
  <si>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</si>
  <si>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</si>
  <si>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</si>
  <si>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</si>
  <si>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</si>
  <si>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</si>
  <si>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</si>
  <si>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</si>
  <si>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</si>
  <si>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</si>
  <si>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</si>
  <si>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</si>
  <si>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</si>
  <si>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</si>
  <si>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</si>
  <si>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</si>
  <si>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</si>
  <si>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</si>
  <si>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</si>
  <si>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</si>
  <si>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</si>
  <si>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</si>
  <si>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</si>
  <si>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</si>
  <si>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</si>
  <si>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</si>
  <si>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</si>
  <si>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</si>
  <si>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</si>
  <si>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</si>
  <si>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</si>
  <si>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</si>
  <si>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</si>
  <si>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</si>
  <si>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</si>
  <si>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</si>
  <si>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</si>
  <si>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</si>
  <si>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</si>
  <si>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</si>
  <si>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</si>
  <si>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</si>
  <si>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</si>
  <si>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</si>
  <si>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</si>
  <si>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</si>
  <si>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</si>
  <si>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</si>
  <si>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</si>
  <si>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</si>
  <si>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</si>
  <si>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</si>
  <si>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</si>
  <si>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</si>
  <si>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</si>
  <si>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</si>
  <si>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</si>
  <si>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</si>
  <si>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</si>
  <si>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</si>
  <si>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</si>
  <si>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</si>
  <si>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</si>
  <si>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</si>
  <si>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</si>
  <si>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</si>
  <si>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</si>
  <si>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</si>
  <si>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</si>
  <si>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</si>
  <si>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</si>
  <si>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</si>
  <si>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</si>
  <si>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</si>
  <si>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</si>
  <si>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</si>
  <si>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</si>
  <si>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</si>
  <si>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</si>
  <si>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</si>
  <si>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</si>
  <si>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</si>
  <si>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</si>
  <si>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</si>
  <si>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</si>
  <si>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</si>
  <si>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</si>
  <si>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</si>
  <si>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</si>
  <si>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</si>
  <si>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</si>
  <si>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</si>
  <si>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</si>
  <si>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</si>
  <si>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</si>
  <si>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</si>
  <si>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</si>
  <si>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</si>
  <si>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</si>
  <si>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</si>
  <si>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</si>
  <si>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</si>
  <si>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</si>
  <si>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</si>
  <si>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</si>
  <si>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</si>
  <si>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</si>
  <si>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</si>
  <si>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</si>
  <si>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</si>
  <si>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</si>
  <si>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</si>
  <si>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</si>
  <si>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</si>
  <si>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</si>
  <si>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</si>
  <si>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</si>
  <si>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</si>
  <si>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</si>
  <si>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</si>
  <si>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</si>
  <si>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</si>
  <si>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</si>
  <si>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</si>
  <si>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</si>
  <si>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</si>
  <si>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</si>
  <si>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</si>
  <si>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</si>
  <si>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</si>
  <si>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</si>
  <si>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</si>
  <si>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</si>
  <si>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</si>
  <si>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</si>
  <si>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</si>
  <si>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</si>
  <si>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</si>
  <si>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</si>
  <si>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</si>
  <si>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</si>
  <si>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</si>
  <si>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</si>
  <si>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</si>
  <si>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</si>
  <si>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</si>
  <si>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</si>
  <si>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</si>
  <si>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</si>
  <si>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</si>
  <si>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</si>
  <si>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</si>
  <si>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</si>
  <si>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</si>
  <si>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</si>
  <si>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</si>
  <si>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</si>
  <si>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</si>
  <si>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</si>
  <si>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</si>
  <si>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</si>
  <si>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</si>
  <si>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</si>
  <si>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</si>
  <si>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</si>
  <si>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</si>
  <si>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</si>
  <si>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</si>
  <si>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</si>
  <si>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</si>
  <si>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</si>
  <si>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</si>
  <si>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</si>
  <si>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</si>
  <si>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</si>
  <si>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</si>
  <si>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</si>
  <si>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</si>
  <si>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</si>
  <si>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</si>
  <si>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</si>
  <si>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</si>
  <si>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</si>
  <si>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</si>
  <si>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</si>
  <si>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</si>
  <si>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</si>
  <si>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</si>
  <si>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</si>
  <si>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</si>
  <si>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</si>
  <si>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</si>
  <si>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</si>
  <si>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</si>
  <si>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</si>
  <si>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</si>
  <si>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</si>
  <si>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</si>
  <si>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</si>
  <si>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</si>
  <si>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</si>
  <si>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</si>
  <si>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</si>
  <si>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</si>
  <si>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</si>
  <si>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</si>
  <si>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</si>
  <si>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</si>
  <si>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</si>
  <si>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</si>
  <si>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</si>
  <si>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</si>
  <si>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</si>
  <si>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</si>
  <si>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</si>
  <si>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</si>
  <si>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</si>
  <si>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</si>
  <si>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</si>
  <si>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</si>
  <si>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</si>
  <si>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</si>
  <si>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</si>
  <si>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</si>
  <si>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</si>
  <si>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</si>
  <si>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</si>
  <si>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</si>
  <si>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</si>
  <si>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</si>
  <si>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</si>
  <si>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</si>
  <si>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</si>
  <si>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</si>
  <si>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</si>
  <si>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</si>
  <si>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</si>
  <si>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</si>
  <si>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</si>
  <si>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</si>
  <si>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</si>
  <si>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</si>
  <si>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</si>
  <si>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</si>
  <si>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</si>
  <si>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</si>
  <si>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</si>
  <si>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</si>
  <si>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</si>
  <si>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</si>
  <si>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</si>
  <si>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</si>
  <si>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</si>
  <si>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</si>
  <si>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</si>
  <si>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</si>
  <si>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</si>
  <si>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</si>
  <si>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</si>
  <si>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</si>
  <si>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</si>
  <si>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</si>
  <si>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</si>
  <si>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</si>
  <si>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</si>
  <si>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</si>
  <si>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</si>
  <si>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</si>
  <si>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</si>
  <si>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</si>
  <si>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</si>
  <si>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</si>
  <si>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</si>
  <si>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</si>
  <si>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</si>
  <si>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</si>
  <si>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</si>
  <si>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</si>
  <si>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</si>
  <si>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</si>
  <si>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</si>
  <si>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</si>
  <si>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</si>
  <si>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</si>
  <si>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</si>
  <si>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</si>
  <si>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</si>
  <si>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</si>
  <si>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</si>
  <si>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</si>
  <si>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</si>
  <si>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</si>
  <si>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</si>
  <si>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</si>
  <si>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</si>
  <si>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</si>
  <si>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</si>
  <si>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</si>
  <si>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</si>
  <si>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</si>
  <si>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</si>
  <si>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</si>
  <si>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</si>
  <si>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</si>
  <si>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</si>
  <si>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</si>
  <si>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</si>
  <si>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</si>
  <si>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</si>
  <si>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</si>
  <si>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</si>
  <si>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</si>
  <si>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</si>
  <si>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</si>
  <si>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</si>
  <si>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</si>
  <si>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</si>
  <si>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</si>
  <si>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</si>
  <si>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</si>
  <si>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</si>
  <si>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</si>
  <si>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</si>
  <si>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</si>
  <si>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</si>
  <si>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</si>
  <si>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</si>
  <si>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</si>
  <si>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</si>
  <si>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</si>
  <si>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</si>
  <si>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</si>
  <si>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</si>
  <si>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</si>
  <si>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</si>
  <si>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</si>
  <si>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</si>
  <si>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</si>
  <si>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</si>
  <si>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</si>
  <si>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</si>
  <si>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</si>
  <si>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</si>
  <si>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</si>
  <si>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</si>
  <si>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</si>
  <si>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</si>
  <si>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</si>
  <si>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</si>
  <si>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</si>
  <si>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</si>
  <si>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</si>
  <si>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</si>
  <si>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</si>
  <si>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</si>
  <si>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</si>
  <si>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</si>
  <si>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</si>
  <si>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</si>
  <si>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</si>
  <si>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</si>
  <si>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</si>
  <si>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</si>
  <si>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</si>
  <si>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</si>
  <si>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</si>
  <si>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</si>
  <si>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</si>
  <si>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</si>
  <si>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</si>
  <si>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</si>
  <si>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</si>
  <si>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</si>
  <si>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</si>
  <si>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</si>
  <si>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</si>
  <si>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</si>
  <si>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</si>
  <si>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</si>
  <si>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</si>
  <si>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</si>
  <si>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</si>
  <si>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</si>
  <si>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</si>
  <si>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</si>
  <si>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</si>
  <si>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</si>
  <si>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</si>
  <si>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</si>
  <si>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</si>
  <si>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</si>
  <si>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</si>
  <si>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</si>
  <si>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</si>
  <si>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</si>
  <si>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</si>
  <si>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</si>
  <si>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</si>
  <si>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</si>
  <si>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</si>
  <si>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</si>
  <si>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</si>
  <si>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</si>
  <si>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</si>
  <si>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</si>
  <si>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</si>
  <si>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</si>
  <si>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</si>
  <si>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</si>
  <si>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</si>
  <si>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</si>
  <si>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</si>
  <si>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</si>
  <si>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</si>
  <si>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</si>
  <si>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</si>
  <si>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</si>
  <si>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</si>
  <si>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</si>
  <si>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</si>
  <si>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</si>
  <si>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</si>
  <si>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</si>
  <si>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</si>
  <si>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</si>
  <si>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</si>
  <si>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</si>
  <si>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</si>
  <si>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</si>
  <si>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</si>
  <si>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</si>
  <si>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</si>
  <si>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</si>
  <si>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</si>
  <si>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</si>
  <si>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</si>
  <si>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</si>
  <si>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</si>
  <si>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</si>
  <si>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</si>
  <si>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</si>
  <si>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</si>
  <si>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</si>
  <si>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</si>
  <si>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</si>
  <si>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</si>
  <si>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</si>
  <si>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</si>
  <si>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</si>
  <si>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</si>
  <si>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</si>
  <si>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</si>
  <si>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</si>
  <si>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</si>
  <si>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</si>
  <si>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</si>
  <si>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</si>
  <si>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</si>
  <si>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</si>
  <si>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</si>
  <si>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</si>
  <si>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</si>
  <si>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</si>
  <si>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</si>
  <si>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</si>
  <si>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</si>
  <si>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</si>
  <si>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</si>
  <si>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</si>
  <si>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</si>
  <si>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</si>
  <si>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</si>
  <si>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</si>
  <si>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</si>
  <si>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</si>
  <si>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</si>
  <si>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</si>
  <si>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</si>
  <si>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</si>
  <si>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</si>
  <si>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</si>
  <si>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</si>
  <si>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</si>
  <si>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</si>
  <si>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</si>
  <si>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</si>
  <si>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</si>
  <si>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</si>
  <si>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</si>
  <si>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</si>
  <si>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</si>
  <si>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</si>
  <si>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</si>
  <si>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</si>
  <si>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</si>
  <si>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</si>
  <si>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</si>
  <si>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</si>
  <si>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</si>
  <si>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</si>
  <si>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</si>
  <si>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</si>
  <si>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</si>
  <si>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</si>
  <si>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</si>
  <si>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</si>
  <si>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</si>
  <si>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</si>
  <si>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</si>
  <si>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</si>
  <si>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</si>
  <si>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</si>
  <si>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</si>
  <si>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</si>
  <si>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</si>
  <si>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</si>
  <si>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</si>
  <si>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</si>
  <si>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</si>
  <si>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</si>
  <si>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</si>
  <si>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</si>
  <si>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</si>
  <si>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</si>
  <si>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</si>
  <si>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</si>
  <si>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</si>
  <si>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</si>
  <si>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</si>
  <si>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</si>
  <si>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</si>
  <si>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</si>
  <si>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</si>
  <si>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</si>
  <si>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</si>
  <si>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</si>
  <si>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</si>
  <si>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</si>
  <si>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</si>
  <si>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</si>
  <si>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</si>
  <si>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</si>
  <si>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</si>
  <si>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</si>
  <si>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</si>
  <si>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</si>
  <si>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</si>
  <si>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</si>
  <si>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</si>
  <si>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</si>
  <si>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</si>
  <si>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</si>
  <si>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</si>
  <si>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</si>
  <si>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</si>
  <si>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</si>
  <si>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</si>
  <si>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</si>
  <si>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</si>
  <si>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</si>
  <si>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</si>
  <si>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</si>
  <si>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</si>
  <si>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</si>
  <si>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</si>
  <si>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</si>
  <si>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</si>
  <si>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</si>
  <si>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</si>
  <si>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</si>
  <si>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</si>
  <si>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</si>
  <si>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</si>
  <si>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</si>
  <si>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</si>
  <si>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</si>
  <si>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</si>
  <si>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</si>
  <si>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</si>
  <si>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</si>
  <si>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</si>
  <si>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</si>
  <si>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</si>
  <si>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</si>
  <si>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</si>
  <si>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</si>
  <si>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</si>
  <si>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</si>
  <si>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</si>
  <si>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</si>
  <si>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</si>
  <si>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</si>
  <si>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</si>
  <si>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</si>
  <si>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</si>
  <si>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</si>
  <si>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</si>
  <si>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</si>
  <si>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</si>
  <si>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</si>
  <si>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</si>
  <si>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</si>
  <si>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</si>
  <si>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</si>
  <si>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</si>
  <si>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</si>
  <si>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</si>
  <si>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</si>
  <si>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</si>
  <si>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</si>
  <si>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</si>
  <si>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</si>
  <si>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</si>
  <si>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</si>
  <si>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</si>
  <si>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</si>
  <si>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</si>
  <si>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</si>
  <si>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</si>
  <si>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</si>
  <si>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</si>
  <si>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</si>
  <si>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</si>
  <si>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</si>
  <si>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</si>
  <si>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</si>
  <si>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</si>
  <si>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</si>
  <si>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</si>
  <si>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</si>
  <si>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</si>
  <si>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</si>
  <si>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</si>
  <si>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</si>
  <si>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</si>
  <si>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</si>
  <si>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</si>
  <si>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</si>
  <si>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</si>
  <si>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</si>
  <si>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</si>
  <si>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</si>
  <si>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</si>
  <si>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</si>
  <si>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</si>
  <si>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</si>
  <si>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</si>
  <si>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</si>
  <si>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</si>
  <si>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</si>
  <si>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</si>
  <si>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</si>
  <si>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</si>
  <si>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</si>
  <si>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</si>
  <si>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</si>
  <si>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</si>
  <si>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</si>
  <si>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</si>
  <si>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</si>
  <si>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</si>
  <si>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</si>
  <si>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</si>
  <si>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</si>
  <si>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</si>
  <si>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</si>
  <si>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</si>
  <si>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</si>
  <si>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</si>
  <si>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</si>
  <si>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</si>
  <si>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</si>
  <si>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</si>
  <si>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</si>
  <si>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</si>
  <si>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</si>
  <si>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</si>
  <si>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</si>
  <si>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</si>
  <si>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</si>
  <si>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</si>
  <si>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</si>
  <si>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</si>
  <si>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</si>
  <si>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</si>
  <si>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</si>
  <si>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</si>
  <si>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</si>
  <si>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</si>
  <si>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</si>
  <si>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</si>
  <si>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</si>
  <si>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</si>
  <si>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</si>
  <si>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</si>
  <si>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</si>
  <si>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</si>
  <si>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</si>
  <si>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</si>
  <si>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</si>
  <si>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</si>
  <si>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</si>
  <si>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</si>
  <si>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</si>
  <si>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</si>
  <si>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</si>
  <si>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</si>
  <si>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</si>
  <si>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</si>
  <si>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</si>
  <si>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</si>
  <si>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</si>
  <si>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</si>
  <si>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</si>
  <si>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</si>
  <si>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</si>
  <si>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</si>
  <si>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</si>
  <si>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</si>
  <si>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</si>
  <si>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</si>
  <si>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</si>
  <si>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</si>
  <si>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</si>
  <si>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</si>
  <si>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</si>
  <si>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</si>
  <si>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</si>
  <si>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</si>
  <si>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</si>
  <si>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</si>
  <si>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</si>
  <si>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</si>
  <si>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</si>
  <si>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</si>
  <si>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</si>
  <si>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</si>
  <si>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</si>
  <si>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</si>
  <si>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</si>
  <si>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</si>
  <si>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</si>
  <si>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</si>
  <si>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</si>
  <si>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</si>
  <si>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</si>
  <si>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</si>
  <si>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</si>
  <si>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</si>
  <si>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</si>
  <si>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</si>
  <si>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</si>
  <si>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</si>
  <si>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</si>
  <si>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</si>
  <si>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</si>
  <si>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</si>
  <si>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</si>
  <si>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</si>
  <si>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</si>
  <si>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</si>
  <si>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</si>
  <si>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</si>
  <si>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</si>
  <si>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</si>
  <si>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</si>
  <si>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</si>
  <si>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</si>
  <si>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</si>
  <si>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</si>
  <si>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</si>
  <si>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</si>
  <si>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</si>
  <si>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</si>
  <si>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</si>
  <si>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</si>
  <si>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</si>
  <si>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</si>
  <si>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</si>
  <si>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</si>
  <si>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</si>
  <si>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</si>
  <si>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</si>
  <si>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</si>
  <si>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</si>
  <si>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</si>
  <si>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</si>
  <si>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</si>
  <si>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</si>
  <si>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</si>
  <si>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</si>
  <si>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</si>
  <si>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</si>
  <si>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</si>
  <si>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</si>
  <si>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</si>
  <si>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</si>
  <si>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</si>
  <si>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</si>
  <si>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</si>
  <si>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</si>
  <si>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</si>
  <si>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</si>
  <si>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</si>
  <si>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</si>
  <si>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</si>
  <si>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</si>
  <si>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</si>
  <si>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</si>
  <si>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</si>
  <si>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</si>
  <si>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</si>
  <si>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</si>
  <si>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</si>
  <si>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</si>
  <si>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</si>
  <si>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</si>
  <si>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</si>
  <si>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</si>
  <si>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</si>
  <si>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</si>
  <si>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</si>
  <si>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</si>
  <si>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</si>
  <si>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</si>
  <si>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</si>
  <si>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</si>
  <si>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</si>
  <si>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</si>
  <si>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</si>
  <si>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</si>
  <si>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</si>
  <si>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</si>
  <si>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</si>
  <si>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</si>
  <si>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</si>
  <si>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</si>
  <si>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</si>
  <si>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</si>
  <si>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</si>
  <si>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</si>
  <si>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</si>
  <si>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</si>
  <si>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</si>
  <si>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</si>
  <si>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</si>
  <si>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</si>
  <si>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</si>
  <si>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</si>
  <si>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</si>
  <si>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</si>
  <si>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</si>
  <si>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</si>
  <si>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</si>
  <si>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</si>
  <si>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</si>
  <si>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</si>
  <si>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</si>
  <si>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</si>
  <si>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</si>
  <si>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</si>
  <si>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</si>
  <si>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</si>
  <si>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</si>
  <si>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</si>
  <si>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</si>
  <si>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</si>
  <si>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</si>
  <si>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</si>
  <si>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</si>
  <si>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</si>
  <si>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</si>
  <si>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</si>
  <si>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</si>
  <si>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</si>
  <si>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</si>
  <si>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</si>
  <si>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</si>
  <si>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</si>
  <si>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</si>
  <si>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</si>
  <si>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</si>
  <si>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</si>
  <si>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</si>
  <si>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</si>
  <si>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</si>
  <si>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</si>
  <si>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</si>
  <si>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</si>
  <si>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</si>
  <si>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</si>
  <si>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</si>
  <si>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</si>
  <si>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</si>
  <si>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</si>
  <si>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</si>
  <si>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</si>
  <si>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</si>
  <si>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</si>
  <si>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</si>
  <si>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</si>
  <si>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</si>
  <si>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</si>
  <si>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</si>
  <si>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</si>
  <si>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</si>
  <si>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</si>
  <si>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</si>
  <si>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</si>
  <si>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</si>
  <si>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</si>
  <si>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</si>
  <si>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</si>
  <si>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</si>
  <si>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</si>
  <si>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</si>
  <si>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</si>
  <si>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</si>
  <si>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</si>
  <si>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</si>
  <si>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</si>
  <si>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</si>
  <si>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</si>
  <si>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</si>
  <si>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</si>
  <si>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</si>
  <si>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</si>
  <si>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</si>
  <si>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</si>
  <si>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</si>
  <si>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</si>
  <si>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</si>
  <si>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</si>
  <si>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</si>
  <si>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</si>
  <si>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</si>
  <si>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</si>
  <si>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</si>
  <si>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</si>
  <si>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</si>
  <si>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</si>
  <si>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</si>
  <si>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</si>
  <si>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</si>
  <si>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</si>
  <si>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</si>
  <si>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</si>
  <si>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</si>
  <si>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</si>
  <si>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</si>
  <si>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</si>
  <si>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</si>
  <si>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</si>
  <si>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</si>
  <si>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</si>
  <si>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</si>
  <si>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</si>
  <si>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</si>
  <si>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</si>
  <si>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</si>
  <si>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</si>
  <si>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</si>
  <si>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</si>
  <si>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</si>
  <si>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</si>
  <si>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</si>
  <si>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</si>
  <si>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</si>
  <si>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</si>
  <si>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</si>
  <si>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</si>
  <si>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</si>
  <si>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</si>
  <si>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</si>
  <si>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</si>
  <si>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</si>
  <si>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</si>
  <si>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</si>
  <si>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</si>
  <si>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</si>
  <si>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</si>
  <si>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</si>
  <si>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</si>
  <si>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</si>
  <si>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</si>
  <si>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</si>
  <si>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</si>
  <si>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</si>
  <si>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</si>
  <si>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</si>
  <si>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</si>
  <si>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</si>
  <si>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</si>
  <si>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</si>
  <si>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</si>
  <si>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</si>
  <si>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</si>
  <si>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</si>
  <si>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</si>
  <si>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</si>
  <si>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</si>
  <si>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</si>
  <si>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</si>
  <si>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</si>
  <si>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</si>
  <si>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</si>
  <si>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</si>
  <si>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</si>
  <si>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</si>
  <si>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</si>
  <si>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</si>
  <si>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</si>
  <si>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</si>
  <si>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</si>
  <si>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</si>
  <si>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</si>
  <si>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</si>
  <si>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</si>
  <si>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</si>
  <si>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</si>
  <si>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</si>
  <si>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</si>
  <si>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</si>
  <si>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</si>
  <si>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</si>
  <si>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</si>
  <si>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</si>
  <si>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</si>
  <si>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</si>
  <si>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</si>
  <si>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</si>
  <si>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</si>
  <si>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</si>
  <si>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</si>
  <si>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</si>
  <si>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</si>
  <si>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</si>
  <si>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</si>
  <si>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</si>
  <si>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</si>
  <si>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</si>
  <si>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</si>
  <si>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</si>
  <si>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</si>
  <si>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</si>
  <si>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</si>
  <si>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</si>
  <si>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</si>
  <si>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</si>
  <si>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</si>
  <si>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</si>
  <si>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</si>
  <si>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</si>
  <si>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</si>
  <si>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</si>
  <si>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</si>
  <si>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</si>
  <si>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</si>
  <si>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</si>
  <si>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</si>
  <si>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</si>
  <si>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</si>
  <si>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</si>
  <si>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</si>
  <si>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</si>
  <si>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</si>
  <si>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</si>
  <si>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</si>
  <si>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</si>
  <si>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</si>
  <si>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</si>
  <si>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</si>
  <si>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</si>
  <si>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</si>
  <si>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</si>
  <si>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</si>
  <si>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</si>
  <si>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</si>
  <si>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</si>
  <si>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</si>
  <si>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</si>
  <si>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</si>
  <si>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</si>
  <si>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</si>
  <si>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</si>
  <si>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</si>
  <si>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</si>
  <si>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</si>
  <si>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</si>
  <si>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</si>
  <si>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</si>
  <si>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</si>
  <si>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</si>
  <si>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</si>
  <si>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</si>
  <si>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</si>
  <si>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</si>
  <si>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</si>
  <si>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</si>
  <si>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</si>
  <si>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</si>
  <si>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</si>
  <si>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</si>
  <si>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</si>
  <si>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</si>
  <si>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</si>
  <si>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</si>
  <si>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</si>
  <si>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</si>
  <si>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</si>
  <si>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</si>
  <si>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</si>
  <si>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</si>
  <si>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</si>
  <si>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</si>
  <si>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</si>
  <si>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</si>
  <si>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</si>
  <si>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</si>
  <si>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</si>
  <si>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</si>
  <si>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</si>
  <si>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</si>
  <si>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</si>
  <si>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</si>
  <si>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</si>
  <si>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</si>
  <si>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</si>
  <si>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</si>
  <si>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</si>
  <si>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</si>
  <si>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</si>
  <si>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</si>
  <si>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</si>
  <si>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</si>
  <si>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</si>
  <si>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</si>
  <si>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</si>
  <si>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</si>
  <si>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</si>
  <si>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</si>
  <si>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</si>
  <si>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</si>
  <si>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</si>
  <si>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</si>
  <si>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</si>
  <si>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</si>
  <si>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</si>
  <si>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</si>
  <si>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</si>
  <si>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</si>
  <si>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</si>
  <si>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</si>
  <si>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</si>
  <si>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</si>
  <si>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</si>
  <si>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</si>
  <si>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</si>
  <si>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</si>
  <si>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</si>
  <si>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</si>
  <si>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</si>
  <si>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</si>
  <si>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</si>
  <si>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</si>
  <si>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</si>
  <si>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</si>
  <si>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</si>
  <si>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</si>
  <si>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</si>
  <si>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</si>
  <si>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</si>
  <si>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</si>
  <si>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</si>
  <si>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</si>
  <si>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</si>
  <si>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</si>
  <si>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</si>
  <si>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</si>
  <si>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</si>
  <si>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</si>
  <si>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</si>
  <si>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</si>
  <si>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</si>
  <si>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</si>
  <si>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</si>
  <si>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</si>
  <si>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</si>
  <si>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</si>
  <si>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</si>
  <si>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</si>
  <si>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</si>
  <si>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</si>
  <si>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</si>
  <si>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</si>
  <si>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</si>
  <si>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</si>
  <si>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</si>
  <si>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</si>
  <si>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</si>
  <si>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</si>
  <si>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</si>
  <si>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</si>
  <si>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</si>
  <si>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</si>
  <si>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</si>
  <si>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</si>
  <si>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</si>
  <si>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</si>
  <si>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</si>
  <si>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</si>
  <si>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</si>
  <si>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</si>
  <si>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</si>
  <si>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</si>
  <si>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</si>
  <si>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</si>
  <si>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</si>
  <si>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</si>
  <si>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</si>
  <si>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</si>
  <si>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</si>
  <si>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</si>
  <si>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</si>
  <si>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</si>
  <si>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</si>
  <si>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</si>
  <si>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</si>
  <si>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</si>
  <si>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</si>
  <si>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</si>
  <si>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</si>
  <si>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</si>
  <si>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</si>
  <si>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</si>
  <si>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</si>
  <si>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</si>
  <si>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</si>
  <si>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</si>
  <si>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</si>
  <si>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</si>
  <si>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</si>
  <si>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</si>
  <si>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</si>
  <si>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</si>
  <si>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</si>
  <si>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</si>
  <si>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</si>
  <si>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</si>
  <si>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</si>
  <si>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</si>
  <si>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</si>
  <si>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</si>
  <si>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</si>
  <si>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</si>
  <si>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</si>
  <si>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</si>
  <si>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</si>
  <si>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</si>
  <si>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</si>
  <si>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</si>
  <si>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</si>
  <si>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</si>
  <si>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</si>
  <si>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</si>
  <si>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</si>
  <si>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</si>
  <si>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</si>
  <si>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</si>
  <si>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</si>
  <si>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</si>
  <si>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</si>
  <si>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</si>
  <si>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</si>
  <si>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</si>
  <si>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</si>
  <si>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</si>
  <si>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</si>
  <si>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</si>
  <si>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</si>
  <si>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</si>
  <si>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</si>
  <si>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</si>
  <si>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</si>
  <si>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</si>
  <si>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</si>
  <si>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</si>
  <si>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</si>
  <si>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</si>
  <si>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</si>
  <si>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</si>
  <si>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</si>
  <si>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</si>
  <si>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</si>
  <si>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</si>
  <si>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</si>
  <si>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</si>
  <si>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</si>
  <si>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</si>
  <si>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</si>
  <si>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</si>
  <si>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</si>
  <si>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</si>
  <si>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</si>
  <si>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</si>
  <si>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</si>
  <si>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</si>
  <si>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</si>
  <si>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</si>
  <si>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</si>
  <si>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</si>
  <si>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</si>
  <si>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</si>
  <si>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</si>
  <si>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</si>
  <si>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</si>
  <si>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</si>
  <si>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</si>
  <si>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</si>
  <si>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</si>
  <si>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</si>
  <si>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</si>
  <si>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</si>
  <si>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</si>
  <si>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</si>
  <si>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</si>
  <si>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</si>
  <si>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</si>
  <si>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</si>
  <si>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</si>
  <si>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</si>
  <si>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</si>
  <si>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</si>
  <si>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</si>
  <si>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</si>
  <si>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</si>
  <si>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</si>
  <si>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</si>
  <si>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</si>
  <si>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</si>
  <si>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</si>
  <si>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</si>
  <si>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</si>
  <si>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</si>
  <si>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</si>
  <si>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</si>
  <si>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</si>
  <si>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</si>
  <si>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</si>
  <si>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</si>
  <si>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</si>
  <si>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</si>
  <si>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</si>
  <si>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</si>
  <si>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</si>
  <si>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</si>
  <si>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</si>
  <si>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</si>
  <si>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</si>
  <si>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</si>
  <si>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</si>
  <si>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</si>
  <si>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</si>
  <si>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</si>
  <si>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</si>
  <si>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</si>
  <si>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</si>
  <si>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</si>
  <si>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</si>
  <si>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</si>
  <si>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</si>
  <si>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</si>
  <si>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</si>
  <si>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</si>
  <si>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</si>
  <si>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</si>
  <si>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</si>
  <si>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</si>
  <si>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</si>
  <si>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</si>
  <si>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</si>
  <si>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</si>
  <si>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</si>
  <si>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</si>
  <si>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</si>
  <si>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</si>
  <si>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</si>
  <si>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</si>
  <si>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</si>
  <si>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</si>
  <si>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</si>
  <si>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</si>
  <si>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</si>
  <si>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</si>
  <si>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</si>
  <si>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</si>
  <si>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</si>
  <si>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</si>
  <si>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</si>
  <si>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</si>
  <si>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</si>
  <si>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</si>
  <si>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</si>
  <si>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</si>
  <si>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</si>
  <si>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</si>
  <si>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</si>
  <si>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</si>
  <si>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</si>
  <si>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</si>
  <si>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</si>
  <si>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</si>
  <si>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</si>
  <si>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</si>
  <si>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</si>
  <si>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</si>
  <si>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</si>
  <si>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</si>
  <si>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</si>
  <si>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</si>
  <si>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</si>
  <si>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</si>
  <si>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</si>
  <si>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</si>
  <si>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</si>
  <si>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</si>
  <si>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</si>
  <si>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</si>
  <si>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</si>
  <si>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</si>
  <si>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</si>
  <si>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</si>
  <si>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</si>
  <si>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</si>
  <si>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</si>
  <si>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</si>
  <si>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</si>
  <si>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</si>
  <si>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</si>
  <si>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</si>
  <si>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</si>
  <si>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</si>
  <si>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</si>
  <si>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</si>
  <si>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</si>
  <si>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</si>
  <si>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</si>
  <si>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</si>
  <si>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</si>
  <si>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</si>
  <si>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</si>
  <si>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</si>
  <si>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</si>
  <si>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</si>
  <si>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</si>
  <si>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</si>
  <si>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</si>
  <si>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</si>
  <si>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</si>
  <si>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</si>
  <si>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</si>
  <si>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</si>
  <si>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</si>
  <si>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</si>
  <si>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</si>
  <si>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</si>
  <si>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</si>
  <si>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</si>
  <si>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</si>
  <si>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</si>
  <si>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</si>
  <si>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</si>
  <si>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</si>
  <si>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</si>
  <si>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</si>
  <si>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</si>
  <si>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</si>
  <si>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</si>
  <si>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</si>
  <si>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</si>
  <si>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</si>
  <si>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</si>
  <si>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</si>
  <si>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</si>
  <si>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</si>
  <si>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</si>
  <si>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</si>
  <si>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</si>
  <si>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</si>
  <si>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</si>
  <si>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</si>
  <si>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</si>
  <si>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</si>
  <si>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</si>
  <si>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</si>
  <si>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</si>
  <si>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</si>
  <si>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</si>
  <si>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</si>
  <si>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</si>
  <si>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</si>
  <si>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</si>
  <si>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</si>
  <si>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</si>
  <si>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</si>
  <si>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</si>
  <si>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</si>
  <si>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</si>
  <si>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</si>
  <si>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</si>
  <si>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</si>
  <si>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</si>
  <si>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</si>
  <si>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</si>
  <si>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</si>
  <si>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</si>
  <si>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</si>
  <si>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</si>
  <si>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</si>
  <si>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</si>
  <si>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</si>
  <si>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</si>
  <si>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</si>
  <si>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</si>
  <si>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</si>
  <si>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</si>
  <si>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</si>
  <si>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</si>
  <si>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</si>
  <si>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</si>
  <si>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</si>
  <si>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</si>
  <si>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</si>
  <si>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</si>
  <si>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</si>
  <si>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</si>
  <si>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</si>
  <si>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</si>
  <si>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</si>
  <si>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</si>
  <si>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</si>
  <si>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</si>
  <si>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</si>
  <si>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</si>
  <si>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</si>
  <si>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</si>
  <si>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</si>
  <si>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</si>
  <si>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</si>
  <si>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</si>
  <si>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</si>
  <si>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</si>
  <si>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</si>
  <si>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</si>
  <si>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</si>
  <si>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</si>
  <si>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</si>
  <si>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</si>
  <si>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</si>
  <si>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</si>
  <si>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</si>
  <si>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</si>
  <si>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</si>
  <si>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</si>
  <si>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</si>
  <si>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</si>
  <si>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</si>
  <si>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</si>
  <si>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</si>
  <si>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</si>
  <si>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</si>
  <si>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</si>
  <si>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</si>
  <si>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</si>
  <si>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</si>
  <si>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</si>
  <si>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</si>
  <si>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</si>
  <si>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</si>
  <si>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</si>
  <si>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</si>
  <si>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</si>
  <si>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</si>
  <si>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</si>
  <si>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</si>
  <si>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</si>
  <si>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</si>
  <si>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</si>
  <si>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</si>
  <si>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</si>
  <si>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</si>
  <si>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</si>
  <si>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</si>
  <si>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</si>
  <si>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</si>
  <si>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</si>
  <si>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</si>
  <si>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</si>
  <si>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</si>
  <si>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</si>
  <si>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</si>
  <si>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</si>
  <si>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</si>
  <si>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</si>
  <si>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</si>
  <si>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</si>
  <si>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</si>
  <si>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</si>
  <si>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</si>
  <si>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</si>
  <si>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</si>
  <si>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</si>
  <si>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</si>
  <si>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</si>
  <si>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</si>
  <si>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</si>
  <si>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</si>
  <si>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</si>
  <si>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</si>
  <si>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</si>
  <si>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</si>
  <si>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</si>
  <si>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</si>
  <si>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</si>
  <si>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</si>
  <si>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</si>
  <si>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</si>
  <si>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</si>
  <si>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</si>
  <si>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</si>
  <si>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</si>
  <si>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</si>
  <si>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</si>
  <si>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</si>
  <si>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</si>
  <si>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</si>
  <si>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</si>
  <si>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</si>
  <si>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</si>
  <si>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</si>
  <si>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</si>
  <si>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</si>
  <si>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</si>
  <si>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</si>
  <si>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</si>
  <si>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</si>
  <si>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</si>
  <si>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</si>
  <si>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</si>
  <si>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</si>
  <si>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</si>
  <si>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</si>
  <si>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</si>
  <si>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</si>
  <si>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</si>
  <si>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</si>
  <si>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</si>
  <si>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</si>
  <si>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</si>
  <si>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</si>
  <si>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</si>
  <si>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</si>
  <si>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</si>
  <si>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</si>
  <si>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</si>
  <si>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</si>
  <si>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</si>
  <si>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</si>
  <si>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</si>
  <si>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</si>
  <si>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</si>
  <si>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</si>
  <si>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</si>
  <si>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</si>
  <si>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</si>
  <si>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</si>
  <si>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</si>
  <si>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</si>
  <si>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</si>
  <si>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</si>
  <si>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</si>
  <si>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</si>
  <si>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</si>
  <si>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</si>
  <si>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</si>
  <si>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</si>
  <si>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</si>
  <si>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</si>
  <si>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</si>
  <si>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</si>
  <si>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</si>
  <si>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</si>
  <si>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</si>
  <si>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</si>
  <si>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</si>
  <si>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</si>
  <si>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</si>
  <si>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</si>
  <si>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</si>
  <si>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</si>
  <si>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</si>
  <si>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</si>
  <si>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</si>
  <si>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</si>
  <si>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</si>
  <si>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</si>
  <si>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</si>
  <si>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</si>
  <si>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</si>
  <si>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</si>
  <si>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</si>
  <si>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</si>
  <si>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</si>
  <si>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</si>
  <si>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</si>
  <si>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</si>
  <si>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</si>
  <si>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</si>
  <si>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</si>
  <si>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</si>
  <si>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</si>
  <si>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</si>
  <si>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</si>
  <si>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</si>
  <si>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</si>
  <si>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</si>
  <si>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</si>
  <si>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</si>
  <si>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</si>
  <si>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</si>
  <si>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</si>
  <si>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</si>
  <si>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</si>
  <si>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</si>
  <si>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</si>
  <si>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</si>
  <si>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</si>
  <si>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</si>
  <si>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</si>
  <si>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</si>
  <si>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</si>
  <si>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</si>
  <si>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</si>
  <si>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</si>
  <si>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</si>
  <si>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</si>
  <si>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</si>
  <si>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</si>
  <si>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</si>
  <si>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</si>
  <si>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</si>
  <si>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</si>
  <si>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</si>
  <si>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</si>
  <si>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</si>
  <si>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</si>
  <si>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</si>
  <si>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</si>
  <si>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</si>
  <si>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</si>
  <si>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</si>
  <si>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</si>
  <si>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</si>
  <si>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</si>
  <si>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</si>
  <si>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</si>
  <si>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</si>
  <si>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</si>
  <si>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</si>
  <si>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</si>
  <si>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</si>
  <si>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</si>
  <si>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</si>
  <si>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</si>
  <si>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</si>
  <si>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</si>
  <si>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</si>
  <si>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</si>
  <si>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</si>
  <si>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</si>
  <si>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</si>
  <si>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</si>
  <si>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</si>
  <si>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</si>
  <si>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</si>
  <si>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</si>
  <si>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</si>
  <si>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</si>
  <si>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</si>
  <si>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</si>
  <si>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</si>
  <si>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</si>
  <si>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</si>
  <si>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</si>
  <si>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</si>
  <si>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</si>
  <si>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</si>
  <si>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</si>
  <si>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</si>
  <si>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</si>
  <si>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</si>
  <si>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</si>
  <si>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</si>
  <si>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</si>
  <si>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</si>
  <si>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</si>
  <si>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</si>
  <si>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</si>
  <si>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</si>
  <si>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</si>
  <si>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</si>
  <si>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</si>
  <si>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</si>
  <si>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</si>
  <si>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</si>
  <si>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</si>
  <si>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</si>
  <si>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</si>
  <si>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</si>
  <si>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</si>
  <si>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</si>
  <si>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</si>
  <si>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</si>
  <si>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</si>
  <si>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</si>
  <si>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</si>
  <si>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</si>
  <si>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</si>
  <si>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</si>
  <si>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</si>
  <si>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</si>
  <si>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</si>
  <si>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</si>
  <si>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</si>
  <si>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</si>
  <si>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</si>
  <si>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</si>
  <si>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</si>
  <si>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</si>
  <si>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</si>
  <si>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</si>
  <si>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</si>
  <si>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</si>
  <si>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</si>
  <si>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</si>
  <si>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</si>
  <si>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</si>
  <si>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</si>
  <si>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</si>
  <si>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</si>
  <si>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</si>
  <si>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</si>
  <si>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</si>
  <si>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</si>
  <si>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</si>
  <si>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</si>
  <si>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</si>
  <si>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</si>
  <si>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</si>
  <si>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</si>
  <si>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</si>
  <si>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</si>
  <si>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</si>
  <si>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</si>
  <si>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</si>
  <si>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</si>
  <si>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</si>
  <si>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</si>
  <si>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</si>
  <si>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</si>
  <si>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</si>
  <si>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</si>
  <si>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</si>
  <si>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</si>
  <si>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</si>
  <si>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</si>
  <si>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</si>
  <si>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</si>
  <si>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</si>
  <si>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</si>
  <si>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</si>
  <si>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</si>
  <si>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</si>
  <si>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</si>
  <si>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</si>
  <si>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</si>
  <si>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</si>
  <si>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</si>
  <si>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</si>
  <si>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</si>
  <si>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</si>
  <si>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</si>
  <si>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</si>
  <si>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</si>
  <si>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</si>
  <si>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</si>
  <si>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</si>
  <si>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</si>
  <si>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</si>
  <si>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</si>
  <si>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</si>
  <si>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</si>
  <si>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</si>
  <si>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</si>
  <si>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</si>
  <si>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</si>
  <si>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</si>
  <si>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</si>
  <si>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</si>
  <si>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</si>
  <si>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</si>
  <si>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</si>
  <si>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</si>
  <si>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</si>
  <si>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</si>
  <si>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</si>
  <si>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</si>
  <si>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</si>
  <si>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</si>
  <si>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</si>
  <si>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</si>
  <si>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</si>
  <si>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</si>
  <si>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</si>
  <si>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</si>
  <si>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</si>
  <si>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</si>
  <si>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</si>
  <si>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</si>
  <si>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</si>
  <si>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</si>
  <si>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</si>
  <si>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</si>
  <si>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</si>
  <si>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</si>
  <si>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</si>
  <si>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</si>
  <si>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</si>
  <si>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</si>
  <si>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</si>
  <si>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</si>
  <si>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</si>
  <si>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</si>
  <si>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</si>
  <si>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</si>
  <si>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</si>
  <si>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</si>
  <si>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</si>
  <si>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</si>
  <si>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</si>
  <si>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</si>
  <si>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</si>
  <si>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</si>
  <si>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</si>
  <si>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</si>
  <si>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</si>
  <si>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</si>
  <si>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</si>
  <si>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</si>
  <si>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</si>
  <si>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</si>
  <si>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</si>
  <si>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</si>
  <si>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</si>
  <si>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</si>
  <si>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</si>
  <si>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</si>
  <si>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</si>
  <si>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</si>
  <si>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</si>
  <si>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</si>
  <si>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</si>
  <si>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</si>
  <si>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</si>
  <si>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</si>
  <si>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</si>
  <si>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</si>
  <si>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</si>
  <si>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</si>
  <si>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</si>
  <si>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</si>
  <si>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</si>
  <si>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</si>
  <si>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</si>
  <si>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</si>
  <si>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</si>
  <si>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</si>
  <si>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</si>
  <si>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</si>
  <si>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</si>
  <si>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</si>
  <si>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</si>
  <si>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</si>
  <si>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</si>
  <si>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</si>
  <si>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</si>
  <si>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</si>
  <si>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</si>
  <si>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</si>
  <si>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</si>
  <si>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</si>
  <si>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</si>
  <si>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</si>
  <si>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</si>
  <si>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</si>
  <si>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</si>
  <si>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</si>
  <si>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</si>
  <si>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</si>
  <si>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</si>
  <si>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</si>
  <si>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</si>
  <si>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</si>
  <si>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</si>
  <si>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</si>
  <si>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</si>
  <si>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</si>
  <si>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</si>
  <si>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</si>
  <si>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</si>
  <si>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</si>
  <si>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</si>
  <si>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</si>
  <si>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</si>
  <si>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</si>
  <si>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</si>
  <si>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</si>
  <si>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</si>
  <si>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</si>
  <si>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</si>
  <si>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</si>
  <si>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</si>
  <si>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</si>
  <si>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</si>
  <si>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</si>
  <si>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</si>
  <si>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</si>
  <si>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</si>
  <si>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</si>
  <si>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</si>
  <si>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</si>
  <si>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</si>
  <si>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</si>
  <si>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</si>
  <si>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</si>
  <si>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</si>
  <si>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</si>
  <si>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</si>
  <si>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</si>
  <si>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</si>
  <si>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</si>
  <si>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</si>
  <si>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</si>
  <si>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</si>
  <si>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</si>
  <si>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</si>
  <si>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</si>
  <si>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</si>
  <si>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</si>
  <si>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</si>
  <si>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</si>
  <si>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</si>
  <si>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</si>
  <si>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</si>
  <si>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</si>
  <si>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</si>
  <si>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</si>
  <si>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</si>
  <si>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</si>
  <si>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</si>
  <si>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</si>
  <si>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</si>
  <si>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</si>
  <si>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</si>
  <si>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</si>
  <si>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</si>
  <si>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</si>
  <si>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</si>
  <si>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</si>
  <si>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</si>
  <si>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</si>
  <si>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</si>
  <si>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</si>
  <si>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</si>
  <si>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</si>
  <si>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</si>
  <si>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</si>
  <si>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</si>
  <si>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</si>
  <si>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</si>
  <si>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</si>
  <si>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</si>
  <si>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</si>
  <si>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</si>
  <si>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</si>
  <si>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</si>
  <si>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</si>
  <si>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</si>
  <si>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</si>
  <si>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</si>
  <si>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</si>
  <si>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</si>
  <si>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</si>
  <si>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</si>
  <si>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</si>
  <si>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</si>
  <si>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</si>
  <si>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</si>
  <si>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</si>
  <si>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</si>
  <si>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</si>
  <si>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</si>
  <si>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</si>
  <si>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</si>
  <si>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</si>
  <si>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</si>
  <si>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</si>
  <si>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</si>
  <si>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</si>
  <si>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</si>
  <si>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</si>
  <si>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</si>
  <si>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</si>
  <si>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</si>
  <si>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</si>
  <si>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</si>
  <si>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</si>
  <si>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</si>
  <si>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</si>
  <si>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</si>
  <si>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</si>
  <si>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</si>
  <si>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</si>
  <si>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</si>
  <si>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</si>
  <si>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</si>
  <si>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</si>
  <si>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</si>
  <si>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</si>
  <si>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</si>
  <si>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</si>
  <si>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</si>
  <si>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</si>
  <si>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</si>
  <si>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</si>
  <si>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</si>
  <si>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</si>
  <si>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</si>
  <si>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</si>
  <si>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</si>
  <si>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</si>
  <si>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</si>
  <si>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</si>
  <si>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</si>
  <si>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</si>
  <si>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</si>
  <si>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</si>
  <si>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</si>
  <si>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</si>
  <si>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</si>
  <si>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</si>
  <si>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</si>
  <si>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</si>
  <si>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</si>
  <si>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</si>
  <si>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</si>
  <si>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</si>
  <si>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</si>
  <si>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</si>
  <si>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</si>
  <si>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</si>
  <si>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</si>
  <si>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</si>
  <si>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</si>
  <si>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</si>
  <si>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</si>
  <si>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</si>
  <si>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</si>
  <si>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</si>
  <si>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</si>
  <si>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</si>
  <si>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</si>
  <si>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</si>
  <si>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</si>
  <si>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</si>
  <si>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</si>
  <si>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</si>
  <si>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</si>
  <si>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</si>
  <si>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</si>
  <si>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</si>
  <si>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</si>
  <si>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</si>
  <si>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</si>
  <si>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</si>
  <si>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</si>
  <si>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</si>
  <si>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</si>
  <si>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</si>
  <si>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</si>
  <si>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</si>
  <si>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</si>
  <si>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</si>
  <si>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</si>
  <si>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</si>
  <si>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</si>
  <si>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</si>
  <si>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</si>
  <si>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</si>
  <si>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</si>
  <si>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</si>
  <si>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</si>
  <si>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</si>
  <si>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</si>
  <si>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</si>
  <si>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</si>
  <si>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</si>
  <si>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</si>
  <si>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</si>
  <si>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</si>
  <si>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</si>
  <si>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</si>
  <si>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</si>
  <si>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</si>
  <si>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</si>
  <si>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</si>
  <si>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</si>
  <si>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</si>
  <si>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</si>
  <si>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</si>
  <si>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</si>
  <si>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</si>
  <si>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</si>
  <si>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</si>
  <si>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</si>
  <si>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</si>
  <si>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</si>
  <si>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</si>
  <si>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</si>
  <si>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</si>
  <si>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</si>
  <si>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</si>
  <si>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</si>
  <si>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</si>
  <si>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</si>
  <si>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</si>
  <si>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</si>
  <si>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</si>
  <si>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</si>
  <si>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</si>
  <si>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</si>
  <si>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</si>
  <si>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</si>
  <si>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</si>
  <si>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</si>
  <si>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</si>
  <si>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</si>
  <si>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</si>
  <si>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</si>
  <si>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</si>
  <si>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</si>
  <si>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</si>
  <si>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</si>
  <si>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</si>
  <si>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</si>
  <si>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</si>
  <si>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</si>
  <si>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</si>
  <si>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</si>
  <si>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</si>
  <si>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</si>
  <si>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</si>
  <si>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</si>
  <si>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</si>
  <si>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</si>
  <si>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</si>
  <si>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</si>
  <si>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</si>
  <si>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</si>
  <si>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</si>
  <si>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</si>
  <si>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</si>
  <si>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</si>
  <si>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</si>
  <si>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</si>
  <si>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</si>
  <si>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</si>
  <si>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</si>
  <si>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</si>
  <si>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</si>
  <si>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</si>
  <si>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</si>
  <si>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</si>
  <si>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</si>
  <si>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</si>
  <si>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</si>
  <si>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</si>
  <si>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</si>
  <si>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</si>
  <si>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</si>
  <si>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</si>
  <si>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</si>
  <si>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</si>
  <si>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</si>
  <si>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</si>
  <si>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</si>
  <si>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</si>
  <si>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</si>
  <si>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</si>
  <si>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</si>
  <si>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</si>
  <si>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</si>
  <si>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</si>
  <si>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</si>
  <si>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</si>
  <si>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</si>
  <si>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</si>
  <si>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</si>
  <si>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</si>
  <si>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</si>
  <si>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</si>
  <si>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</si>
  <si>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</si>
  <si>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</si>
  <si>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</si>
  <si>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</si>
  <si>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</si>
  <si>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</si>
  <si>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</si>
  <si>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</si>
  <si>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</si>
  <si>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</si>
  <si>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</si>
  <si>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</si>
  <si>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</si>
  <si>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</si>
  <si>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</si>
  <si>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</si>
  <si>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</si>
  <si>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</si>
  <si>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</si>
  <si>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</si>
  <si>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</si>
  <si>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</si>
  <si>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</si>
  <si>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</si>
  <si>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</si>
  <si>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</si>
  <si>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</si>
  <si>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</si>
  <si>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</si>
  <si>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</si>
  <si>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</si>
  <si>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</si>
  <si>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</si>
  <si>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</si>
  <si>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</si>
  <si>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</si>
  <si>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</si>
  <si>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</si>
  <si>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</si>
  <si>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</si>
  <si>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</si>
  <si>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</si>
  <si>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</si>
  <si>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</si>
  <si>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</si>
  <si>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</si>
  <si>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</si>
  <si>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</si>
  <si>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</si>
  <si>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</si>
  <si>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</si>
  <si>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</si>
  <si>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</si>
  <si>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</si>
  <si>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</si>
  <si>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</si>
  <si>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</si>
  <si>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</si>
  <si>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</si>
  <si>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</si>
  <si>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</si>
  <si>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</si>
  <si>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</si>
  <si>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</si>
  <si>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</si>
  <si>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</si>
  <si>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</si>
  <si>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</si>
  <si>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</si>
  <si>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</si>
  <si>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</si>
  <si>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</si>
  <si>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</si>
  <si>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</si>
  <si>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</si>
  <si>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</si>
  <si>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</si>
  <si>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</si>
  <si>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</si>
  <si>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</si>
  <si>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</si>
  <si>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</si>
  <si>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</si>
  <si>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</si>
  <si>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</si>
  <si>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</si>
  <si>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</si>
  <si>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</si>
  <si>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</si>
  <si>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</si>
  <si>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</si>
  <si>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</si>
  <si>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</si>
  <si>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</si>
  <si>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</si>
  <si>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</si>
  <si>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</si>
  <si>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</si>
  <si>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</si>
  <si>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</si>
  <si>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</si>
  <si>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</si>
  <si>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</si>
  <si>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</si>
  <si>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</si>
  <si>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</si>
  <si>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</si>
  <si>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</si>
  <si>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</si>
  <si>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</si>
  <si>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</si>
  <si>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</si>
  <si>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</si>
  <si>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</si>
  <si>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</si>
  <si>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</si>
  <si>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</si>
  <si>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</si>
  <si>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</si>
  <si>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</si>
  <si>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</si>
  <si>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</si>
  <si>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</si>
  <si>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</si>
  <si>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</si>
  <si>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</si>
  <si>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</si>
  <si>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</si>
  <si>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</si>
  <si>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</si>
  <si>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</si>
  <si>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</si>
  <si>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</si>
  <si>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</si>
  <si>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</si>
  <si>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</si>
  <si>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</si>
  <si>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</si>
  <si>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</si>
  <si>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</si>
  <si>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</si>
  <si>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</si>
  <si>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</si>
  <si>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</si>
  <si>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</si>
  <si>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</si>
  <si>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</si>
  <si>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</si>
  <si>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</si>
  <si>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</si>
  <si>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</si>
  <si>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</si>
  <si>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</si>
  <si>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</si>
  <si>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</si>
  <si>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</si>
  <si>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</si>
  <si>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</si>
  <si>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</si>
  <si>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</si>
  <si>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</si>
  <si>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</si>
  <si>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</si>
  <si>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</si>
  <si>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</si>
  <si>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</si>
  <si>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</si>
  <si>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</si>
  <si>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</si>
  <si>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</si>
  <si>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</si>
  <si>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</si>
  <si>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</si>
  <si>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</si>
  <si>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</si>
  <si>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</si>
  <si>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</si>
  <si>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</si>
  <si>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</si>
  <si>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</si>
  <si>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</si>
  <si>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</si>
  <si>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</si>
  <si>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</si>
  <si>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</si>
  <si>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</si>
  <si>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</si>
  <si>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</si>
  <si>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</si>
  <si>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</si>
  <si>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</si>
  <si>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</si>
  <si>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</si>
  <si>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</si>
  <si>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</si>
  <si>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</si>
  <si>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</si>
  <si>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</si>
  <si>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</si>
  <si>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</si>
  <si>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</si>
  <si>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</si>
  <si>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</si>
  <si>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</si>
  <si>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</si>
  <si>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</si>
  <si>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</si>
  <si>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</si>
  <si>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</si>
  <si>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</si>
  <si>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</si>
  <si>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</si>
  <si>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</si>
  <si>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</si>
  <si>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</si>
  <si>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</si>
  <si>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</si>
  <si>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</si>
  <si>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</si>
  <si>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</si>
  <si>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</si>
  <si>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</si>
  <si>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</si>
  <si>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</si>
  <si>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</si>
  <si>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</si>
  <si>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</si>
  <si>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</si>
  <si>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</si>
  <si>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</si>
  <si>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</si>
  <si>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</si>
  <si>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</si>
  <si>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</si>
  <si>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</si>
  <si>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</si>
  <si>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</si>
  <si>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</si>
  <si>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</si>
  <si>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</si>
  <si>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</si>
  <si>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</si>
  <si>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</si>
  <si>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</si>
  <si>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</si>
  <si>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</si>
  <si>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</si>
  <si>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</si>
  <si>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</si>
  <si>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</si>
  <si>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</si>
  <si>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</si>
  <si>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</si>
  <si>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</si>
  <si>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</si>
  <si>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</si>
  <si>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</si>
  <si>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</si>
  <si>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</si>
  <si>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</si>
  <si>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</si>
  <si>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</si>
  <si>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</si>
  <si>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</si>
  <si>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</si>
  <si>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</si>
  <si>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</si>
  <si>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</si>
  <si>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</si>
  <si>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</si>
  <si>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</si>
  <si>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</si>
  <si>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</si>
  <si>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</si>
  <si>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</si>
  <si>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</si>
  <si>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</si>
  <si>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</si>
  <si>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</si>
  <si>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</si>
  <si>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</si>
  <si>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</si>
  <si>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</si>
  <si>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</si>
  <si>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</si>
  <si>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</si>
  <si>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</si>
  <si>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</si>
  <si>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</si>
  <si>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</si>
  <si>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</si>
  <si>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</si>
  <si>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</si>
  <si>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</si>
  <si>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</si>
  <si>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</si>
  <si>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</si>
  <si>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</si>
  <si>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</si>
  <si>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</si>
  <si>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</si>
  <si>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</si>
  <si>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</si>
  <si>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</si>
  <si>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</si>
  <si>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</si>
  <si>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</si>
  <si>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</si>
  <si>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</si>
  <si>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</si>
  <si>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</si>
  <si>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</si>
  <si>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</si>
  <si>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</si>
  <si>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</si>
  <si>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</si>
  <si>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</si>
  <si>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</si>
  <si>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</si>
  <si>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</si>
  <si>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</si>
  <si>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</si>
  <si>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</si>
  <si>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</si>
  <si>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</si>
  <si>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</si>
  <si>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</si>
  <si>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</si>
  <si>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</si>
  <si>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</si>
  <si>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</si>
  <si>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</si>
  <si>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</si>
  <si>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</si>
  <si>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</si>
  <si>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</si>
  <si>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</si>
  <si>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</si>
  <si>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</si>
  <si>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</si>
  <si>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</si>
  <si>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</si>
  <si>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</si>
  <si>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</si>
  <si>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</si>
  <si>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</si>
  <si>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</si>
  <si>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</si>
  <si>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</si>
  <si>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</si>
  <si>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</si>
  <si>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</si>
  <si>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</si>
  <si>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</si>
  <si>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</si>
  <si>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</si>
  <si>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</si>
  <si>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</si>
  <si>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</si>
  <si>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</si>
  <si>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</si>
  <si>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</si>
  <si>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</si>
  <si>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</si>
  <si>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</si>
  <si>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</si>
  <si>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</si>
  <si>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</si>
  <si>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</si>
  <si>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</si>
  <si>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</si>
  <si>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</si>
  <si>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</si>
  <si>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</si>
  <si>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</si>
  <si>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</si>
  <si>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</si>
  <si>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</si>
  <si>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</si>
  <si>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</si>
  <si>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</si>
  <si>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</si>
  <si>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</si>
  <si>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</si>
  <si>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</si>
  <si>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</si>
  <si>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</si>
  <si>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</si>
  <si>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</si>
  <si>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</si>
  <si>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</si>
  <si>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</si>
  <si>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</si>
  <si>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</si>
  <si>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</si>
  <si>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</si>
  <si>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</si>
  <si>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</si>
  <si>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</si>
  <si>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</si>
  <si>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</si>
  <si>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</si>
  <si>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</si>
  <si>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</si>
  <si>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</si>
  <si>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</si>
  <si>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</si>
  <si>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</si>
  <si>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</si>
  <si>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</si>
  <si>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</si>
  <si>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</si>
  <si>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</si>
  <si>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</si>
  <si>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</si>
  <si>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</si>
  <si>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</si>
  <si>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</si>
  <si>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</si>
  <si>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</si>
  <si>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</si>
  <si>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</si>
  <si>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</si>
  <si>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</si>
  <si>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</si>
  <si>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</si>
  <si>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</si>
  <si>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</si>
  <si>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</si>
  <si>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</si>
  <si>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</si>
  <si>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</si>
  <si>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</si>
  <si>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</si>
  <si>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</si>
  <si>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</si>
  <si>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</si>
  <si>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</si>
  <si>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</si>
  <si>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</si>
  <si>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</si>
  <si>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</si>
  <si>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</si>
  <si>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</si>
  <si>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</si>
  <si>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</si>
  <si>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</si>
  <si>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</si>
  <si>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</si>
  <si>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</si>
  <si>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</si>
  <si>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</si>
  <si>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</si>
  <si>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</si>
  <si>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</si>
  <si>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</si>
  <si>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</si>
  <si>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</si>
  <si>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</si>
  <si>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</si>
  <si>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</si>
  <si>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</si>
  <si>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</si>
  <si>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</si>
  <si>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</si>
  <si>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</si>
  <si>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</si>
  <si>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</si>
  <si>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</si>
  <si>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</si>
  <si>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</si>
  <si>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</si>
  <si>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</si>
  <si>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</si>
  <si>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</si>
  <si>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</si>
  <si>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</si>
  <si>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</si>
  <si>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</si>
  <si>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</si>
  <si>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</si>
  <si>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</si>
  <si>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</si>
  <si>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</si>
  <si>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</si>
  <si>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</si>
  <si>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</si>
  <si>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</si>
  <si>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</si>
  <si>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</si>
  <si>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</si>
  <si>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</si>
  <si>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</si>
  <si>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</si>
  <si>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</si>
  <si>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</si>
  <si>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</si>
  <si>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</si>
  <si>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</si>
  <si>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</si>
  <si>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</si>
  <si>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</si>
  <si>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</si>
  <si>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</si>
  <si>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</si>
  <si>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</si>
  <si>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</si>
  <si>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</si>
  <si>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</si>
  <si>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</si>
  <si>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</si>
  <si>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</si>
  <si>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</si>
  <si>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</si>
  <si>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</si>
  <si>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</si>
  <si>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</si>
  <si>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</si>
  <si>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</si>
  <si>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</si>
  <si>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</si>
  <si>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</si>
  <si>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</si>
  <si>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</si>
  <si>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</si>
  <si>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</si>
  <si>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</si>
  <si>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</si>
  <si>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</si>
  <si>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</si>
  <si>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</si>
  <si>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</si>
  <si>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</si>
  <si>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</si>
  <si>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</si>
  <si>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</si>
  <si>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</si>
  <si>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</si>
  <si>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</si>
  <si>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</si>
  <si>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</si>
  <si>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</si>
  <si>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</si>
  <si>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</si>
  <si>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</si>
  <si>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</si>
  <si>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</si>
  <si>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</si>
  <si>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</si>
  <si>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</si>
  <si>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</si>
  <si>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</si>
  <si>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</si>
  <si>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</si>
  <si>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</si>
  <si>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</si>
  <si>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</si>
  <si>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</si>
  <si>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</si>
  <si>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</si>
  <si>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</si>
  <si>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</si>
  <si>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</si>
  <si>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</si>
  <si>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</si>
  <si>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</si>
  <si>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</si>
  <si>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</si>
  <si>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</si>
  <si>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</si>
  <si>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</si>
  <si>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</si>
  <si>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</si>
  <si>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</si>
  <si>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</si>
  <si>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</si>
  <si>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</si>
  <si>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</si>
  <si>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</si>
  <si>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</si>
  <si>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</si>
  <si>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</si>
  <si>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</si>
  <si>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</si>
  <si>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</si>
  <si>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</si>
  <si>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</si>
  <si>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</si>
  <si>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</si>
  <si>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</si>
  <si>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</si>
  <si>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</si>
  <si>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</si>
  <si>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</si>
  <si>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</si>
  <si>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</si>
  <si>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</si>
  <si>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</si>
  <si>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</si>
  <si>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</si>
  <si>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</si>
  <si>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</si>
  <si>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</si>
  <si>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</si>
  <si>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</si>
  <si>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</si>
  <si>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</si>
  <si>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</si>
  <si>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</si>
  <si>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</si>
  <si>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</si>
  <si>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</si>
  <si>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</si>
  <si>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</si>
  <si>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</si>
  <si>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</si>
  <si>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</si>
  <si>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</si>
  <si>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</si>
  <si>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</si>
  <si>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</si>
  <si>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</si>
  <si>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</si>
  <si>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</si>
  <si>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</si>
  <si>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</si>
  <si>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</si>
  <si>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</si>
  <si>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</si>
  <si>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</si>
  <si>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</si>
  <si>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</si>
  <si>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</si>
  <si>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</si>
  <si>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</si>
  <si>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</si>
  <si>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</si>
  <si>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</si>
  <si>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</si>
  <si>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</si>
  <si>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</si>
  <si>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</si>
  <si>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</si>
  <si>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</si>
  <si>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</si>
  <si>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</si>
  <si>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</si>
  <si>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</si>
  <si>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</si>
  <si>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</si>
  <si>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</si>
  <si>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</si>
  <si>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</si>
  <si>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</si>
  <si>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</si>
  <si>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</si>
  <si>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</si>
  <si>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</si>
  <si>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</si>
  <si>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</si>
  <si>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</si>
  <si>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</si>
  <si>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</si>
  <si>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</si>
  <si>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</si>
  <si>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</si>
  <si>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</si>
  <si>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</si>
  <si>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</si>
  <si>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</si>
  <si>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</si>
  <si>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</si>
  <si>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</si>
  <si>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</si>
  <si>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</si>
  <si>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</si>
  <si>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</si>
  <si>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</si>
  <si>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</si>
  <si>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</si>
  <si>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</si>
  <si>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</si>
  <si>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</si>
  <si>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</si>
  <si>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</si>
  <si>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</si>
  <si>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</si>
  <si>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</si>
  <si>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</si>
  <si>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</si>
  <si>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</si>
  <si>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</si>
  <si>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</si>
  <si>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</si>
  <si>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</si>
  <si>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</si>
  <si>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</si>
  <si>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</si>
  <si>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</si>
  <si>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</si>
  <si>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</si>
  <si>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</si>
  <si>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</si>
  <si>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</si>
  <si>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</si>
  <si>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</si>
  <si>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</si>
  <si>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</si>
  <si>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</si>
  <si>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</si>
  <si>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</si>
  <si>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</si>
  <si>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</si>
  <si>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</si>
  <si>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</si>
  <si>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</si>
  <si>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</si>
  <si>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</si>
  <si>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</si>
  <si>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</si>
  <si>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</si>
  <si>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</si>
  <si>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</si>
  <si>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</si>
  <si>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</si>
  <si>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</si>
  <si>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</si>
  <si>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</si>
  <si>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</si>
  <si>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</si>
  <si>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</si>
  <si>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</si>
  <si>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</si>
  <si>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</si>
  <si>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</si>
  <si>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</si>
  <si>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</si>
  <si>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</si>
  <si>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</si>
  <si>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</si>
  <si>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</si>
  <si>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</si>
  <si>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</si>
  <si>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</si>
  <si>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</si>
  <si>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</si>
  <si>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</si>
  <si>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</si>
  <si>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</si>
  <si>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</si>
  <si>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</si>
  <si>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</si>
  <si>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</si>
  <si>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</si>
  <si>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</si>
  <si>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</si>
  <si>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</si>
  <si>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</si>
  <si>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</si>
  <si>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</si>
  <si>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</si>
  <si>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</si>
  <si>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</si>
  <si>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</si>
  <si>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</si>
  <si>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</si>
  <si>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</si>
  <si>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</si>
  <si>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</si>
  <si>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</si>
  <si>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</si>
  <si>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</si>
  <si>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</si>
  <si>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</si>
  <si>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</si>
  <si>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</si>
  <si>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</si>
  <si>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</si>
  <si>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</si>
  <si>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</si>
  <si>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</si>
  <si>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</si>
  <si>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</si>
  <si>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</si>
  <si>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</si>
  <si>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</si>
  <si>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</si>
  <si>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</si>
  <si>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</si>
  <si>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</si>
  <si>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</si>
  <si>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</si>
  <si>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</si>
  <si>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</si>
  <si>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</si>
  <si>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</si>
  <si>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</si>
  <si>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</si>
  <si>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</si>
  <si>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</si>
  <si>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</si>
  <si>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</si>
  <si>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</si>
  <si>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</si>
  <si>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</si>
  <si>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</si>
  <si>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</si>
  <si>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</si>
  <si>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</si>
  <si>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</si>
  <si>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</si>
  <si>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</si>
  <si>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</si>
  <si>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</si>
  <si>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</si>
  <si>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</si>
  <si>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</si>
  <si>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</si>
  <si>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</si>
  <si>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</si>
  <si>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</si>
  <si>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</si>
  <si>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</si>
  <si>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</si>
  <si>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</si>
  <si>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</si>
  <si>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</si>
  <si>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</si>
  <si>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</si>
  <si>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</si>
  <si>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</si>
  <si>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</si>
  <si>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</si>
  <si>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</si>
  <si>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</si>
  <si>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</si>
  <si>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</si>
  <si>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</si>
  <si>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</si>
  <si>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</si>
  <si>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</si>
  <si>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</si>
  <si>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</si>
  <si>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</si>
  <si>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</si>
  <si>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</si>
  <si>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</si>
  <si>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</si>
  <si>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</si>
  <si>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</si>
  <si>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</si>
  <si>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</si>
  <si>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</si>
  <si>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</si>
  <si>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</si>
  <si>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</si>
  <si>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</si>
  <si>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</si>
  <si>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</si>
  <si>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</si>
  <si>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</si>
  <si>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</si>
  <si>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</si>
  <si>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</si>
  <si>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</si>
  <si>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</si>
  <si>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</si>
  <si>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</si>
  <si>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</si>
  <si>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</si>
  <si>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</si>
  <si>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</si>
  <si>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</si>
  <si>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</si>
  <si>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</si>
  <si>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</si>
  <si>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</si>
  <si>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</si>
  <si>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</si>
  <si>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</si>
  <si>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</si>
  <si>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</si>
  <si>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</si>
  <si>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</si>
  <si>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</si>
  <si>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</si>
  <si>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</si>
  <si>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</si>
  <si>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</si>
  <si>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</si>
  <si>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</si>
  <si>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</si>
  <si>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</si>
  <si>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</si>
  <si>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</si>
  <si>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</si>
  <si>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</si>
  <si>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</si>
  <si>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</si>
  <si>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</si>
  <si>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</si>
  <si>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</si>
  <si>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</si>
  <si>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</si>
  <si>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</si>
  <si>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</si>
  <si>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</si>
  <si>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</si>
  <si>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</si>
  <si>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</si>
  <si>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</si>
  <si>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</si>
  <si>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</si>
  <si>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</si>
  <si>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</si>
  <si>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</si>
  <si>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</si>
  <si>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</si>
  <si>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</si>
  <si>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</si>
  <si>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</si>
  <si>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</si>
  <si>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</si>
  <si>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</si>
  <si>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</si>
  <si>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</si>
  <si>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</si>
  <si>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</si>
  <si>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</si>
  <si>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</si>
  <si>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</si>
  <si>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</si>
  <si>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</si>
  <si>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</si>
  <si>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</si>
  <si>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</si>
  <si>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</si>
  <si>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</si>
  <si>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</si>
  <si>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</si>
  <si>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</si>
  <si>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</si>
  <si>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</si>
  <si>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</si>
  <si>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</si>
  <si>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</si>
  <si>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</si>
  <si>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</si>
  <si>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</si>
  <si>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</si>
  <si>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</si>
  <si>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</si>
  <si>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</si>
  <si>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</si>
  <si>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</si>
  <si>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</si>
  <si>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</si>
  <si>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</si>
  <si>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</si>
  <si>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</si>
  <si>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</si>
  <si>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</si>
  <si>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</si>
  <si>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</si>
  <si>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</si>
  <si>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</si>
  <si>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</si>
  <si>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</si>
  <si>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</si>
  <si>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</si>
  <si>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</si>
  <si>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</si>
  <si>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</si>
  <si>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</si>
  <si>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</si>
  <si>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</si>
  <si>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</si>
  <si>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</si>
  <si>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</si>
  <si>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</si>
  <si>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</si>
  <si>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</si>
  <si>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</si>
  <si>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</si>
  <si>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</si>
  <si>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</si>
  <si>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</si>
  <si>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</si>
  <si>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</si>
  <si>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</si>
  <si>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</si>
  <si>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</si>
  <si>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</si>
  <si>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</si>
  <si>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</si>
  <si>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</si>
  <si>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</si>
  <si>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</si>
  <si>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</si>
  <si>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</si>
  <si>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</si>
  <si>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</si>
  <si>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</si>
  <si>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</si>
  <si>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</si>
  <si>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</si>
  <si>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</si>
  <si>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</si>
  <si>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</si>
  <si>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</si>
  <si>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</si>
  <si>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</si>
  <si>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</si>
  <si>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</si>
  <si>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</si>
  <si>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</si>
  <si>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</si>
  <si>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</si>
  <si>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</si>
  <si>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</si>
  <si>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</si>
  <si>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</si>
  <si>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</si>
  <si>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</si>
  <si>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</si>
  <si>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</si>
  <si>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</si>
  <si>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</si>
  <si>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</si>
  <si>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</si>
  <si>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</si>
  <si>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</si>
  <si>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</si>
  <si>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</si>
  <si>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</si>
  <si>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</si>
  <si>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</si>
  <si>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</si>
  <si>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</si>
  <si>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</si>
  <si>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</si>
  <si>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</si>
  <si>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</si>
  <si>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</si>
  <si>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</si>
  <si>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</si>
  <si>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</si>
  <si>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</si>
  <si>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</si>
  <si>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</si>
  <si>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</si>
  <si>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</si>
  <si>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</si>
  <si>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</si>
  <si>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</si>
  <si>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</si>
  <si>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</si>
  <si>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</si>
  <si>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</si>
  <si>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</si>
  <si>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</si>
  <si>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</si>
  <si>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</si>
  <si>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</si>
  <si>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</si>
  <si>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</si>
  <si>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</si>
  <si>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</si>
  <si>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</si>
  <si>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</si>
  <si>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</si>
  <si>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</si>
  <si>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</si>
  <si>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</si>
  <si>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</si>
  <si>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</si>
  <si>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</si>
  <si>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</si>
  <si>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</si>
  <si>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</si>
  <si>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</si>
  <si>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</si>
  <si>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</si>
  <si>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</si>
  <si>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</si>
  <si>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</si>
  <si>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</si>
  <si>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</si>
  <si>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</si>
  <si>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</si>
  <si>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</si>
  <si>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</si>
  <si>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</si>
  <si>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</si>
  <si>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</si>
  <si>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</si>
  <si>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</si>
  <si>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</si>
  <si>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</si>
  <si>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</si>
  <si>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</si>
  <si>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</si>
  <si>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</si>
  <si>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</si>
  <si>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</si>
  <si>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</si>
  <si>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</si>
  <si>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</si>
  <si>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</si>
  <si>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</si>
  <si>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</si>
  <si>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</si>
  <si>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</si>
  <si>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</si>
  <si>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</si>
  <si>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</si>
  <si>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</si>
  <si>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</si>
  <si>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</si>
  <si>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</si>
  <si>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</si>
  <si>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</si>
  <si>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</si>
  <si>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</si>
  <si>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</si>
  <si>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</si>
  <si>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</si>
  <si>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</si>
  <si>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</si>
  <si>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</si>
  <si>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</si>
  <si>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</si>
  <si>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</si>
  <si>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</si>
  <si>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</si>
  <si>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</si>
  <si>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</si>
  <si>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</si>
  <si>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</si>
  <si>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</si>
  <si>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</si>
  <si>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</si>
  <si>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</si>
  <si>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</si>
  <si>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</si>
  <si>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</si>
  <si>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</si>
  <si>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</si>
  <si>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</si>
  <si>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</si>
  <si>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</si>
  <si>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</si>
  <si>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</si>
  <si>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</si>
  <si>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</si>
  <si>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</si>
  <si>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</si>
  <si>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</si>
  <si>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</si>
  <si>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</si>
  <si>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</si>
  <si>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</si>
  <si>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</si>
  <si>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</si>
  <si>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</si>
  <si>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</si>
  <si>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</si>
  <si>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</si>
  <si>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</si>
  <si>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</si>
  <si>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</si>
  <si>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</si>
  <si>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</si>
  <si>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</si>
  <si>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</si>
  <si>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</si>
  <si>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</si>
  <si>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</si>
  <si>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</si>
  <si>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</si>
  <si>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</si>
  <si>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</si>
  <si>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</si>
  <si>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</si>
  <si>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</si>
  <si>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</si>
  <si>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</si>
  <si>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</si>
  <si>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</si>
  <si>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</si>
  <si>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</si>
  <si>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</si>
  <si>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</si>
  <si>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</si>
  <si>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</si>
  <si>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</si>
  <si>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</si>
  <si>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</si>
  <si>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</si>
  <si>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</si>
  <si>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</si>
  <si>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</si>
  <si>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</si>
  <si>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</si>
  <si>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</si>
  <si>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</si>
  <si>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</si>
  <si>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</si>
  <si>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</si>
  <si>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</si>
  <si>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</si>
  <si>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</si>
  <si>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</si>
  <si>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</si>
  <si>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</si>
  <si>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</si>
  <si>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</si>
  <si>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</si>
  <si>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</si>
  <si>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</si>
  <si>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</si>
  <si>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</si>
  <si>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</si>
  <si>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</si>
  <si>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</si>
  <si>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</si>
  <si>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</si>
  <si>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</si>
  <si>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</si>
  <si>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</si>
  <si>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</si>
  <si>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</si>
  <si>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</si>
  <si>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</si>
  <si>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</si>
  <si>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</si>
  <si>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</si>
  <si>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</si>
  <si>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</si>
  <si>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</si>
  <si>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</si>
  <si>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</si>
  <si>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</si>
  <si>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</si>
  <si>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</si>
  <si>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</si>
  <si>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</si>
  <si>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</si>
  <si>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</si>
  <si>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</si>
  <si>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</si>
  <si>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</si>
  <si>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</si>
  <si>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</si>
  <si>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</si>
  <si>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</si>
  <si>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</si>
  <si>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</si>
  <si>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</si>
  <si>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</si>
  <si>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</si>
  <si>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</si>
  <si>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</si>
  <si>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</si>
  <si>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</si>
  <si>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</si>
  <si>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</si>
  <si>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</si>
  <si>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</si>
  <si>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</si>
  <si>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</si>
  <si>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</si>
  <si>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</si>
  <si>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</si>
  <si>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</si>
  <si>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</si>
  <si>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</si>
  <si>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</si>
  <si>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</si>
  <si>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</si>
  <si>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</si>
  <si>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</si>
  <si>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</si>
  <si>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</si>
  <si>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</si>
  <si>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</si>
  <si>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</si>
  <si>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</si>
  <si>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</si>
  <si>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</si>
  <si>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</si>
  <si>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</si>
  <si>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</si>
  <si>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</si>
  <si>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</si>
  <si>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</si>
  <si>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</si>
  <si>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</si>
  <si>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</si>
  <si>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</si>
  <si>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</si>
  <si>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</si>
  <si>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</si>
  <si>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</si>
  <si>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</si>
  <si>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</si>
  <si>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</si>
  <si>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</si>
  <si>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</si>
  <si>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</si>
  <si>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</si>
  <si>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</si>
  <si>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</si>
  <si>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</si>
  <si>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</si>
  <si>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</si>
  <si>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</si>
  <si>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</si>
  <si>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</si>
  <si>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</si>
  <si>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</si>
  <si>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</si>
  <si>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</si>
  <si>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</si>
  <si>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</si>
  <si>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</si>
  <si>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</si>
  <si>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</si>
  <si>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</si>
  <si>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</si>
  <si>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</si>
  <si>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</si>
  <si>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</si>
  <si>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</si>
  <si>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</si>
  <si>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</si>
  <si>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</si>
  <si>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</si>
  <si>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</si>
  <si>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</si>
  <si>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</si>
  <si>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</si>
  <si>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</si>
  <si>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</si>
  <si>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</si>
  <si>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</si>
  <si>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</si>
  <si>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</si>
  <si>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</si>
  <si>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</si>
  <si>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</si>
  <si>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</si>
  <si>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</si>
  <si>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</si>
  <si>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</si>
  <si>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</si>
  <si>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</si>
  <si>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</si>
  <si>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</si>
  <si>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</si>
  <si>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</si>
  <si>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</si>
  <si>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</si>
  <si>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</si>
  <si>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</si>
  <si>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</si>
  <si>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</si>
  <si>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</si>
  <si>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</si>
  <si>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</si>
  <si>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</si>
  <si>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</si>
  <si>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</si>
  <si>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</si>
  <si>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</si>
  <si>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</si>
  <si>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</si>
  <si>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</si>
  <si>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</si>
  <si>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</si>
  <si>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</si>
  <si>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</si>
  <si>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</si>
  <si>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</si>
  <si>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</si>
  <si>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</si>
  <si>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</si>
  <si>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</si>
  <si>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</si>
  <si>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</si>
  <si>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</si>
  <si>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</si>
  <si>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</si>
  <si>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</si>
  <si>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</si>
  <si>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</si>
  <si>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</si>
  <si>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</si>
  <si>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</si>
  <si>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</si>
  <si>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</si>
  <si>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</si>
  <si>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</si>
  <si>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</si>
  <si>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</si>
  <si>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</si>
  <si>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</si>
  <si>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</si>
  <si>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</si>
  <si>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</si>
  <si>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</si>
  <si>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</si>
  <si>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</si>
  <si>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</si>
  <si>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</si>
  <si>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</si>
  <si>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</si>
  <si>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</si>
  <si>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</si>
  <si>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</si>
  <si>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</si>
  <si>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</si>
  <si>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</si>
  <si>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</si>
  <si>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</si>
  <si>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</si>
  <si>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</si>
  <si>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</si>
  <si>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</si>
  <si>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</si>
  <si>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</si>
  <si>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</si>
  <si>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</si>
  <si>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</si>
  <si>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</si>
  <si>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</si>
  <si>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</si>
  <si>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</si>
  <si>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</si>
  <si>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</si>
  <si>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</si>
  <si>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</si>
  <si>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</si>
  <si>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</si>
  <si>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</si>
  <si>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</si>
  <si>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</si>
  <si>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</si>
  <si>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</si>
  <si>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</si>
  <si>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</si>
  <si>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</si>
  <si>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</si>
  <si>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</si>
  <si>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</si>
  <si>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</si>
  <si>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</si>
  <si>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</si>
  <si>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</si>
  <si>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</si>
  <si>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</si>
  <si>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</si>
  <si>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</si>
  <si>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</si>
  <si>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</si>
  <si>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</si>
  <si>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</si>
  <si>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</si>
  <si>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</si>
  <si>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</si>
  <si>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</si>
  <si>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</si>
  <si>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</si>
  <si>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</si>
  <si>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</si>
  <si>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</si>
  <si>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</si>
  <si>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</si>
  <si>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</si>
  <si>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</si>
  <si>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</si>
  <si>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</si>
  <si>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</si>
  <si>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</si>
  <si>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</si>
  <si>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</si>
  <si>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</si>
  <si>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</si>
  <si>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</si>
  <si>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</si>
  <si>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</si>
  <si>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</si>
  <si>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</si>
  <si>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</si>
  <si>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</si>
  <si>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</si>
  <si>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</si>
  <si>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</si>
  <si>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</si>
  <si>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</si>
  <si>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</si>
  <si>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</si>
  <si>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</si>
  <si>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</si>
  <si>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</si>
  <si>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</si>
  <si>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</si>
  <si>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</si>
  <si>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</si>
  <si>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</si>
  <si>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</si>
  <si>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</si>
  <si>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</si>
  <si>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</si>
  <si>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</si>
  <si>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</si>
  <si>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</si>
  <si>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</si>
  <si>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</si>
  <si>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</si>
  <si>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</si>
  <si>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</si>
  <si>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</si>
  <si>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</si>
  <si>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</si>
  <si>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</si>
  <si>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</si>
  <si>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</si>
  <si>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</si>
  <si>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</si>
  <si>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</si>
  <si>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</si>
  <si>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</si>
  <si>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</si>
  <si>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</si>
  <si>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</si>
  <si>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</si>
  <si>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</si>
  <si>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</si>
  <si>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</si>
  <si>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</si>
  <si>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</si>
  <si>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</si>
  <si>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</si>
  <si>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</si>
  <si>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</si>
  <si>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</si>
  <si>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</si>
  <si>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</si>
  <si>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</si>
  <si>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</si>
  <si>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</si>
  <si>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</si>
  <si>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</si>
  <si>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</si>
  <si>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</si>
  <si>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</si>
  <si>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</si>
  <si>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</si>
  <si>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</si>
  <si>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</si>
  <si>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</si>
  <si>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</si>
  <si>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</si>
  <si>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</si>
  <si>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</si>
  <si>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</si>
  <si>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</si>
  <si>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</si>
  <si>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</si>
  <si>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</si>
  <si>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</si>
  <si>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</si>
  <si>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</si>
  <si>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</si>
  <si>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</si>
  <si>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</si>
  <si>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</si>
  <si>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</si>
  <si>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</si>
  <si>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</si>
  <si>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</si>
  <si>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</si>
  <si>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</si>
  <si>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</si>
  <si>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</si>
  <si>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</si>
  <si>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</si>
  <si>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</si>
  <si>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</si>
  <si>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</si>
  <si>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</si>
  <si>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</si>
  <si>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</si>
  <si>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</si>
  <si>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</si>
  <si>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</si>
  <si>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</si>
  <si>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</si>
  <si>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</si>
  <si>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</si>
  <si>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</si>
  <si>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</si>
  <si>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</si>
  <si>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</si>
  <si>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</si>
  <si>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</si>
  <si>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</si>
  <si>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</si>
  <si>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</si>
  <si>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</si>
  <si>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</si>
  <si>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</si>
  <si>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</si>
  <si>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</si>
  <si>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</si>
  <si>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</si>
  <si>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</si>
  <si>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</si>
  <si>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</si>
  <si>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</si>
  <si>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</si>
  <si>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</si>
  <si>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</si>
  <si>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</si>
  <si>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</si>
  <si>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</si>
  <si>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</si>
  <si>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</si>
  <si>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</si>
  <si>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</si>
  <si>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</si>
  <si>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</si>
  <si>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</si>
  <si>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</si>
  <si>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</si>
  <si>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</si>
  <si>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</si>
  <si>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</si>
  <si>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</si>
  <si>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</si>
  <si>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</si>
  <si>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</si>
  <si>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</si>
  <si>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</si>
  <si>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</si>
  <si>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</si>
  <si>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</si>
  <si>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</si>
  <si>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</si>
  <si>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</si>
  <si>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</si>
  <si>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</si>
  <si>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</si>
  <si>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</si>
  <si>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</si>
  <si>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</si>
  <si>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</si>
  <si>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</si>
  <si>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</si>
  <si>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</si>
  <si>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</si>
  <si>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</si>
  <si>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</si>
  <si>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</si>
  <si>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</si>
  <si>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</si>
  <si>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</si>
  <si>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</si>
  <si>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</si>
  <si>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</si>
  <si>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</si>
  <si>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</si>
  <si>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</si>
  <si>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</si>
  <si>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</si>
  <si>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</si>
  <si>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</si>
  <si>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</si>
  <si>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</si>
  <si>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</si>
  <si>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</si>
  <si>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</si>
  <si>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</si>
  <si>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</si>
  <si>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</si>
  <si>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</si>
  <si>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</si>
  <si>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</si>
  <si>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</si>
  <si>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</si>
  <si>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</si>
  <si>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</si>
  <si>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</si>
  <si>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</si>
  <si>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</si>
  <si>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</si>
  <si>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</si>
  <si>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</si>
  <si>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</si>
  <si>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</si>
  <si>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</si>
  <si>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</si>
  <si>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</si>
  <si>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</si>
  <si>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</si>
  <si>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</si>
  <si>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</si>
  <si>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</si>
  <si>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</si>
  <si>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</si>
  <si>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</si>
  <si>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</si>
  <si>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</si>
  <si>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</si>
  <si>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</si>
  <si>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</si>
  <si>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</si>
  <si>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</si>
  <si>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</si>
  <si>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</si>
  <si>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</si>
  <si>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</si>
  <si>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</si>
  <si>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</si>
  <si>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</si>
  <si>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</si>
  <si>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</si>
  <si>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</si>
  <si>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</si>
  <si>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</si>
  <si>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</si>
  <si>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</si>
  <si>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</si>
  <si>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</si>
  <si>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</si>
  <si>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</si>
  <si>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</si>
  <si>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</si>
  <si>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</si>
  <si>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</si>
  <si>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</si>
  <si>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</si>
  <si>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</si>
  <si>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</si>
  <si>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</si>
  <si>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</si>
  <si>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</si>
  <si>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</si>
  <si>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</si>
  <si>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</si>
  <si>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</si>
  <si>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</si>
  <si>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</si>
  <si>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</si>
  <si>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</si>
  <si>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</si>
  <si>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</si>
  <si>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</si>
  <si>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</si>
  <si>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</si>
  <si>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</si>
  <si>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</si>
  <si>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</si>
  <si>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</si>
  <si>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</si>
  <si>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</si>
  <si>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</si>
  <si>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</si>
  <si>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</si>
  <si>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</si>
  <si>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</si>
  <si>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</si>
  <si>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</si>
  <si>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</si>
  <si>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</si>
  <si>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</si>
  <si>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</si>
  <si>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</si>
  <si>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</si>
  <si>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</si>
  <si>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</si>
  <si>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</si>
  <si>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</si>
  <si>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</si>
  <si>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</si>
  <si>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</si>
  <si>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</si>
  <si>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</si>
  <si>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</si>
  <si>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</si>
  <si>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</si>
  <si>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</si>
  <si>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</si>
  <si>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</si>
  <si>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</si>
  <si>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</si>
  <si>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</si>
  <si>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</si>
  <si>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</si>
  <si>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</si>
  <si>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</si>
  <si>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</si>
  <si>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</si>
  <si>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</si>
  <si>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</si>
  <si>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</si>
  <si>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</si>
  <si>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</si>
  <si>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</si>
  <si>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</si>
  <si>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</si>
  <si>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</si>
  <si>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</si>
  <si>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</si>
  <si>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</si>
  <si>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</si>
  <si>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</si>
  <si>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</si>
  <si>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</si>
  <si>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</si>
  <si>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</si>
  <si>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</si>
  <si>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</si>
  <si>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</si>
  <si>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</si>
  <si>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</si>
  <si>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</si>
  <si>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</si>
  <si>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</si>
  <si>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</si>
  <si>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</si>
  <si>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</si>
  <si>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</si>
  <si>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</si>
  <si>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</si>
  <si>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</si>
  <si>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</si>
  <si>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</si>
  <si>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</si>
  <si>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</si>
  <si>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</si>
  <si>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</si>
  <si>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</si>
  <si>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</si>
  <si>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</si>
  <si>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</si>
  <si>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</si>
  <si>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</si>
  <si>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</si>
  <si>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</si>
  <si>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</si>
  <si>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</si>
  <si>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</si>
  <si>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</si>
  <si>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</si>
  <si>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</si>
  <si>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</si>
  <si>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</si>
  <si>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</si>
  <si>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</si>
  <si>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</si>
  <si>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</si>
  <si>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</si>
  <si>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</si>
  <si>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</si>
  <si>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</si>
  <si>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</si>
  <si>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</si>
  <si>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</si>
  <si>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</si>
  <si>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</si>
  <si>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</si>
  <si>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</si>
  <si>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</si>
  <si>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</si>
  <si>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</si>
  <si>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</si>
  <si>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</si>
  <si>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</si>
  <si>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</si>
  <si>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</si>
  <si>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</si>
  <si>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</si>
  <si>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</si>
  <si>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</si>
  <si>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</si>
  <si>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</si>
  <si>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</si>
  <si>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</si>
  <si>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</si>
  <si>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</si>
  <si>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</si>
  <si>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</si>
  <si>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</si>
  <si>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</si>
  <si>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</si>
  <si>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</si>
  <si>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</si>
  <si>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</si>
  <si>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</si>
  <si>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</si>
  <si>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</si>
  <si>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</si>
  <si>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</si>
  <si>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</si>
  <si>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</si>
  <si>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</si>
  <si>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</si>
  <si>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</si>
  <si>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</si>
  <si>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</si>
  <si>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</si>
  <si>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</si>
  <si>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</si>
  <si>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</si>
  <si>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</si>
  <si>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</si>
  <si>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</si>
  <si>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</si>
  <si>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</si>
  <si>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</si>
  <si>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</si>
  <si>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</si>
  <si>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</si>
  <si>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</si>
  <si>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</si>
  <si>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</si>
  <si>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</si>
  <si>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</si>
  <si>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</si>
  <si>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</si>
  <si>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</si>
  <si>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</si>
  <si>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</si>
  <si>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</si>
  <si>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</si>
  <si>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</si>
  <si>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</si>
  <si>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</si>
  <si>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</si>
  <si>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</si>
  <si>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</si>
  <si>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</si>
  <si>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</si>
  <si>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</si>
  <si>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</si>
  <si>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</si>
  <si>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</si>
  <si>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</si>
  <si>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</si>
  <si>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</si>
  <si>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</si>
  <si>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</si>
  <si>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</si>
  <si>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</si>
  <si>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</si>
  <si>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</si>
  <si>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</si>
  <si>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</si>
  <si>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</si>
  <si>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</si>
  <si>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</si>
  <si>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</si>
  <si>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</si>
  <si>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</si>
  <si>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</si>
  <si>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</si>
  <si>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</si>
  <si>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</si>
  <si>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</si>
  <si>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</si>
  <si>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</si>
  <si>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</si>
  <si>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</si>
  <si>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</si>
  <si>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</si>
  <si>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</si>
  <si>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</si>
  <si>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</si>
  <si>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</si>
  <si>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</si>
  <si>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</si>
  <si>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</si>
  <si>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</si>
  <si>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</si>
  <si>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</si>
  <si>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</si>
  <si>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</si>
  <si>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</si>
  <si>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</si>
  <si>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</si>
  <si>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</si>
  <si>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</si>
  <si>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</si>
  <si>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</si>
  <si>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</si>
  <si>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</si>
  <si>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</si>
  <si>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</si>
  <si>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</si>
  <si>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</si>
  <si>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</si>
  <si>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</si>
  <si>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</si>
  <si>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</si>
  <si>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</si>
  <si>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</si>
  <si>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</si>
  <si>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</si>
  <si>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</si>
  <si>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</si>
  <si>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</si>
  <si>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</si>
  <si>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</si>
  <si>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</si>
  <si>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</si>
  <si>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</si>
  <si>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</si>
  <si>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</si>
  <si>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</si>
  <si>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</si>
  <si>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</si>
  <si>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</si>
  <si>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</si>
  <si>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</si>
  <si>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</si>
  <si>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</si>
  <si>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</si>
  <si>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</si>
  <si>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</si>
  <si>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</si>
  <si>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</si>
  <si>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</si>
  <si>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</si>
  <si>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</si>
  <si>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</si>
  <si>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</si>
  <si>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</si>
  <si>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</si>
  <si>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</si>
  <si>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</si>
  <si>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</si>
  <si>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</si>
  <si>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</si>
  <si>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</si>
  <si>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</si>
  <si>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</si>
  <si>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</si>
  <si>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</si>
  <si>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</si>
  <si>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</si>
  <si>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</si>
  <si>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</si>
  <si>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</si>
  <si>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</si>
  <si>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</si>
  <si>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</si>
  <si>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</si>
  <si>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</si>
  <si>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</si>
  <si>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</si>
  <si>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</si>
  <si>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</si>
  <si>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</si>
  <si>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</si>
  <si>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</si>
  <si>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</si>
  <si>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</si>
  <si>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</si>
  <si>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</si>
  <si>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</si>
  <si>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</si>
  <si>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</si>
  <si>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</si>
  <si>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</si>
  <si>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</si>
  <si>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</si>
  <si>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</si>
  <si>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</si>
  <si>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</si>
  <si>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</si>
  <si>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</si>
  <si>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</si>
  <si>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</si>
  <si>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</si>
  <si>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</si>
  <si>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</si>
  <si>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</si>
  <si>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</si>
  <si>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</si>
  <si>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</si>
  <si>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</si>
  <si>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</si>
  <si>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</si>
  <si>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</si>
  <si>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</si>
  <si>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</si>
  <si>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</si>
  <si>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</si>
  <si>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</si>
  <si>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</si>
  <si>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</si>
  <si>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</si>
  <si>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</si>
  <si>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</si>
  <si>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</si>
  <si>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</si>
  <si>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</si>
  <si>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</si>
  <si>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</si>
  <si>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</si>
  <si>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</si>
  <si>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</si>
  <si>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</si>
  <si>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</si>
  <si>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</si>
  <si>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</si>
  <si>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</si>
  <si>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</si>
  <si>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</si>
  <si>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</si>
  <si>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</si>
  <si>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</si>
  <si>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</si>
  <si>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</si>
  <si>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</si>
  <si>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</si>
  <si>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</si>
  <si>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</si>
  <si>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</si>
  <si>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</si>
  <si>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</si>
  <si>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</si>
  <si>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</si>
  <si>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</si>
  <si>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</si>
  <si>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</si>
  <si>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</si>
  <si>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</si>
  <si>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</si>
  <si>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</si>
  <si>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</si>
  <si>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</si>
  <si>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</si>
  <si>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</si>
  <si>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</si>
  <si>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</si>
  <si>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</si>
  <si>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</si>
  <si>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</si>
  <si>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</si>
  <si>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</si>
  <si>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</si>
  <si>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</si>
  <si>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</si>
  <si>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</si>
  <si>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</si>
  <si>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</si>
  <si>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</si>
  <si>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</si>
  <si>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</si>
  <si>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</si>
  <si>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</si>
  <si>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</si>
  <si>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</si>
  <si>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</si>
  <si>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</si>
  <si>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</si>
  <si>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</si>
  <si>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</si>
  <si>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</si>
  <si>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</si>
  <si>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</si>
  <si>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</si>
  <si>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</si>
  <si>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</si>
  <si>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</si>
  <si>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</si>
  <si>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</si>
  <si>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</si>
  <si>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</si>
  <si>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</si>
  <si>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</si>
  <si>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</si>
  <si>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</si>
  <si>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</si>
  <si>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</si>
  <si>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</si>
  <si>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</si>
  <si>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</si>
  <si>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</si>
  <si>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</si>
  <si>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</si>
  <si>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</si>
  <si>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</si>
  <si>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</si>
  <si>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</si>
  <si>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</si>
  <si>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</si>
  <si>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</si>
  <si>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</si>
  <si>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</si>
  <si>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</si>
  <si>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</si>
  <si>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</si>
  <si>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</si>
  <si>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</si>
  <si>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</si>
  <si>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</si>
  <si>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</si>
  <si>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</si>
  <si>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</si>
  <si>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</si>
  <si>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</si>
  <si>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</si>
  <si>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</si>
  <si>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</si>
  <si>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</si>
  <si>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</si>
  <si>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</si>
  <si>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</si>
  <si>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</si>
  <si>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</si>
  <si>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</si>
  <si>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</si>
  <si>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</si>
  <si>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</si>
  <si>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</si>
  <si>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</si>
  <si>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</si>
  <si>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</si>
  <si>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</si>
  <si>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</si>
  <si>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</si>
  <si>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</si>
  <si>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</si>
  <si>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</si>
  <si>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</si>
  <si>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</si>
  <si>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</si>
  <si>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</si>
  <si>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</si>
  <si>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</si>
  <si>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</si>
  <si>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</si>
  <si>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</si>
  <si>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</si>
  <si>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</si>
  <si>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</si>
  <si>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</si>
  <si>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</si>
  <si>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</si>
  <si>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</si>
  <si>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</si>
  <si>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</si>
  <si>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</si>
  <si>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</si>
  <si>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</si>
  <si>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</si>
  <si>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</si>
  <si>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</si>
  <si>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</si>
  <si>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</si>
  <si>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</si>
  <si>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</si>
  <si>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</si>
  <si>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</si>
  <si>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</si>
  <si>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</si>
  <si>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</si>
  <si>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</si>
  <si>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</si>
  <si>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</si>
  <si>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</si>
  <si>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</si>
  <si>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</si>
  <si>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</si>
  <si>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</si>
  <si>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</si>
  <si>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</si>
  <si>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</si>
  <si>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</si>
  <si>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</si>
  <si>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</si>
  <si>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</si>
  <si>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</si>
  <si>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</si>
  <si>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</si>
  <si>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</si>
  <si>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</si>
  <si>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</si>
  <si>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</si>
  <si>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</si>
  <si>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</si>
  <si>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</si>
  <si>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</si>
  <si>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</si>
  <si>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</si>
  <si>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</si>
  <si>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</si>
  <si>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</si>
  <si>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</si>
  <si>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</si>
  <si>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</si>
  <si>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</si>
  <si>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</si>
  <si>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</si>
  <si>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</si>
  <si>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</si>
  <si>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</si>
  <si>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</si>
  <si>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</si>
  <si>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</si>
  <si>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</si>
  <si>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</si>
  <si>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</si>
  <si>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</si>
  <si>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</si>
  <si>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</si>
  <si>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</si>
  <si>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</si>
  <si>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</si>
  <si>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</si>
  <si>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</si>
  <si>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</si>
  <si>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</si>
  <si>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</si>
  <si>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</si>
  <si>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</si>
  <si>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</si>
  <si>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</si>
  <si>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</si>
  <si>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</si>
  <si>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</si>
  <si>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</si>
  <si>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</si>
  <si>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</si>
  <si>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</si>
  <si>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</si>
  <si>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</si>
  <si>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</si>
  <si>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</si>
  <si>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</si>
  <si>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</si>
  <si>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</si>
  <si>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</si>
  <si>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</si>
  <si>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</si>
  <si>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</si>
  <si>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</si>
  <si>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</si>
  <si>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</si>
  <si>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</si>
  <si>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</si>
  <si>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</si>
  <si>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</si>
  <si>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</si>
  <si>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</si>
  <si>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</si>
  <si>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</si>
  <si>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</si>
  <si>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</si>
  <si>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</si>
  <si>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</si>
  <si>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</si>
  <si>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</si>
  <si>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</si>
  <si>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</si>
  <si>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</si>
  <si>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</si>
  <si>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</si>
  <si>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</si>
  <si>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</si>
  <si>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</si>
  <si>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</si>
  <si>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</si>
  <si>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</si>
  <si>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</si>
  <si>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</si>
  <si>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</si>
  <si>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</si>
  <si>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</si>
  <si>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</si>
  <si>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</si>
  <si>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</si>
  <si>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</si>
  <si>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</si>
  <si>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</si>
  <si>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</si>
  <si>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</si>
  <si>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</si>
  <si>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</si>
  <si>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</si>
  <si>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</si>
  <si>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</si>
  <si>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</si>
  <si>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</si>
  <si>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</si>
  <si>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</si>
  <si>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</si>
  <si>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</si>
  <si>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</si>
  <si>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</si>
  <si>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</si>
  <si>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</si>
  <si>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</si>
  <si>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</si>
  <si>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</si>
  <si>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</si>
  <si>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</si>
  <si>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</si>
  <si>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</si>
  <si>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</si>
  <si>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</si>
  <si>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</si>
  <si>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</si>
  <si>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</si>
  <si>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</si>
  <si>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</si>
  <si>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</si>
  <si>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</si>
  <si>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</si>
  <si>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</si>
  <si>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</si>
  <si>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</si>
  <si>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</si>
  <si>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</si>
  <si>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</si>
  <si>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</si>
  <si>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</si>
  <si>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</si>
  <si>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</si>
  <si>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</si>
  <si>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</si>
  <si>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</si>
  <si>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</si>
  <si>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</si>
  <si>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</si>
  <si>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</si>
  <si>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</si>
  <si>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</si>
  <si>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</si>
  <si>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</si>
  <si>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</si>
  <si>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</si>
  <si>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</si>
  <si>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</si>
  <si>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</si>
  <si>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</si>
  <si>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</si>
  <si>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</si>
  <si>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</si>
  <si>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</si>
  <si>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</si>
  <si>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</si>
  <si>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</si>
  <si>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</si>
  <si>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</si>
  <si>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</si>
  <si>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</si>
  <si>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</si>
  <si>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</si>
  <si>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</si>
  <si>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</si>
  <si>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</si>
  <si>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</si>
  <si>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</si>
  <si>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</si>
  <si>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</si>
  <si>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</si>
  <si>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</si>
  <si>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</si>
  <si>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</si>
  <si>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</si>
  <si>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</si>
  <si>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</si>
  <si>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</si>
  <si>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</si>
  <si>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</si>
  <si>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</si>
  <si>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</si>
  <si>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</si>
  <si>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</si>
  <si>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</si>
  <si>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</si>
  <si>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</si>
  <si>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</si>
  <si>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</si>
  <si>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</si>
  <si>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</si>
  <si>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</si>
  <si>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</si>
  <si>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</si>
  <si>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</si>
  <si>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</si>
  <si>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</si>
  <si>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</si>
  <si>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</si>
  <si>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</si>
  <si>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</si>
  <si>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</si>
  <si>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</si>
  <si>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</si>
  <si>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</si>
  <si>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</si>
  <si>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</si>
  <si>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</si>
  <si>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</si>
  <si>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</si>
  <si>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</si>
  <si>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</si>
  <si>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</si>
  <si>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</si>
  <si>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</si>
  <si>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</si>
  <si>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</si>
  <si>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</si>
  <si>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</si>
  <si>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</si>
  <si>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</si>
  <si>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</si>
  <si>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</si>
  <si>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</si>
  <si>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</si>
  <si>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</si>
  <si>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</si>
  <si>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</si>
  <si>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</si>
  <si>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</si>
  <si>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</si>
  <si>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</si>
  <si>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</si>
  <si>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</si>
  <si>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</si>
  <si>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</si>
  <si>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</si>
  <si>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</si>
  <si>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</si>
  <si>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</si>
  <si>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</si>
  <si>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</si>
  <si>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</si>
  <si>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</si>
  <si>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</si>
  <si>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</si>
  <si>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</si>
  <si>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</si>
  <si>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</si>
  <si>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</si>
  <si>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</si>
  <si>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</si>
  <si>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</si>
  <si>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</si>
  <si>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</si>
  <si>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</si>
  <si>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</si>
  <si>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</si>
  <si>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</si>
  <si>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</si>
  <si>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</si>
  <si>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</si>
  <si>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</si>
  <si>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</si>
  <si>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</si>
  <si>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</si>
  <si>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</si>
  <si>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</si>
  <si>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</si>
  <si>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</si>
  <si>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</si>
  <si>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</si>
  <si>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</si>
  <si>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</si>
  <si>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</si>
  <si>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</si>
  <si>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</si>
  <si>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</si>
  <si>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</si>
  <si>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</si>
  <si>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</si>
  <si>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</si>
  <si>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</si>
  <si>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</si>
  <si>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</si>
  <si>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</si>
  <si>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</si>
  <si>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</si>
  <si>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</si>
  <si>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</si>
  <si>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</si>
  <si>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</si>
  <si>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</si>
  <si>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</si>
  <si>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</si>
  <si>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</si>
  <si>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</si>
  <si>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</si>
  <si>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</si>
  <si>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</si>
  <si>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</si>
  <si>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</si>
  <si>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</si>
  <si>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</si>
  <si>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</si>
  <si>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</si>
  <si>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</si>
  <si>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</si>
  <si>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</si>
  <si>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</si>
  <si>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</si>
  <si>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</si>
  <si>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</si>
  <si>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</si>
  <si>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</si>
  <si>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</si>
  <si>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</si>
  <si>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</si>
  <si>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</si>
  <si>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</si>
  <si>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</si>
  <si>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</si>
  <si>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</si>
  <si>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</si>
  <si>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</si>
  <si>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</si>
  <si>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</si>
  <si>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</si>
  <si>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</si>
  <si>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</si>
  <si>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</si>
  <si>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</si>
  <si>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</si>
  <si>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</si>
  <si>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</si>
  <si>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</si>
  <si>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</si>
  <si>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</si>
  <si>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</si>
  <si>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</si>
  <si>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</si>
  <si>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</si>
  <si>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</si>
  <si>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</si>
  <si>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</si>
  <si>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</si>
  <si>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</si>
  <si>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</si>
  <si>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</si>
  <si>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</si>
  <si>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</si>
  <si>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</si>
  <si>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</si>
  <si>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</si>
  <si>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</si>
  <si>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</si>
  <si>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</si>
  <si>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</si>
  <si>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</si>
  <si>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</si>
  <si>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</si>
  <si>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</si>
  <si>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</si>
  <si>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</si>
  <si>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</si>
  <si>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</si>
  <si>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</si>
  <si>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</si>
  <si>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</si>
  <si>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</si>
  <si>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</si>
  <si>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</si>
  <si>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</si>
  <si>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</si>
  <si>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</si>
  <si>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</si>
  <si>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</si>
  <si>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</si>
  <si>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</si>
  <si>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</si>
  <si>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</si>
  <si>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</si>
  <si>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</si>
  <si>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</si>
  <si>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</si>
  <si>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</si>
  <si>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</si>
  <si>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</si>
  <si>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</si>
  <si>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</si>
  <si>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</si>
  <si>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</si>
  <si>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</si>
  <si>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</si>
  <si>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</si>
  <si>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</si>
  <si>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</si>
  <si>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</si>
  <si>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</si>
  <si>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</si>
  <si>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</si>
  <si>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</si>
  <si>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</si>
  <si>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</si>
  <si>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</si>
  <si>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</si>
  <si>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</si>
  <si>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</si>
  <si>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</si>
  <si>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</si>
  <si>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</si>
  <si>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</si>
  <si>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</si>
  <si>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</si>
  <si>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</si>
  <si>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</si>
  <si>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</si>
  <si>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</si>
  <si>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</si>
  <si>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</si>
  <si>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</si>
  <si>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</si>
  <si>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</si>
  <si>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</si>
  <si>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</si>
  <si>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</si>
  <si>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</si>
  <si>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</si>
  <si>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</si>
  <si>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</si>
  <si>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</si>
  <si>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</si>
  <si>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</si>
  <si>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</si>
  <si>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</si>
  <si>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</si>
  <si>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</si>
  <si>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</si>
  <si>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</si>
  <si>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</si>
  <si>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</si>
  <si>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</si>
  <si>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</si>
  <si>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</si>
  <si>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</si>
  <si>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</si>
  <si>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</si>
  <si>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</si>
  <si>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</si>
  <si>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</si>
  <si>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</si>
  <si>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</si>
  <si>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</si>
  <si>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</si>
  <si>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</si>
  <si>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</si>
  <si>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</si>
  <si>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</si>
  <si>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</si>
  <si>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</si>
  <si>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</si>
  <si>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</si>
  <si>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</si>
  <si>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</si>
  <si>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</si>
  <si>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</si>
  <si>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</si>
  <si>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</si>
  <si>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</si>
  <si>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</si>
  <si>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</si>
  <si>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</si>
  <si>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</si>
  <si>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</si>
  <si>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</si>
  <si>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</si>
  <si>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</si>
  <si>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</si>
  <si>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</si>
  <si>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</si>
  <si>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</si>
  <si>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</si>
  <si>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</si>
  <si>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</si>
  <si>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</si>
  <si>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</si>
  <si>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</si>
  <si>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</si>
  <si>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</si>
  <si>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</si>
  <si>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</si>
  <si>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</si>
  <si>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</si>
  <si>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</si>
  <si>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</si>
  <si>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</si>
  <si>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</si>
  <si>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</si>
  <si>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</si>
  <si>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</si>
  <si>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</si>
  <si>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</si>
  <si>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</si>
  <si>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</si>
  <si>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</si>
  <si>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</si>
  <si>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</si>
  <si>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</si>
  <si>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</si>
  <si>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</si>
  <si>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</si>
  <si>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</si>
  <si>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</si>
  <si>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</si>
  <si>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</si>
  <si>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</si>
  <si>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</si>
  <si>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</si>
  <si>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</si>
  <si>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</si>
  <si>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</si>
  <si>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</si>
  <si>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</si>
  <si>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</si>
  <si>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</si>
  <si>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</si>
  <si>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</si>
  <si>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</si>
  <si>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</si>
  <si>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</si>
  <si>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</si>
  <si>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</si>
  <si>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</si>
  <si>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</si>
  <si>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</si>
  <si>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</si>
  <si>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</si>
  <si>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</si>
  <si>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</si>
  <si>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</si>
  <si>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</si>
  <si>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</si>
  <si>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</si>
  <si>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</si>
  <si>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</si>
  <si>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</si>
  <si>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</si>
  <si>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</si>
  <si>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</si>
  <si>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</si>
  <si>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</si>
  <si>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</si>
  <si>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</si>
  <si>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</si>
  <si>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</si>
  <si>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</si>
  <si>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</si>
  <si>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</si>
  <si>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</si>
  <si>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</si>
  <si>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</si>
  <si>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</si>
  <si>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</si>
  <si>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</si>
  <si>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</si>
  <si>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</si>
  <si>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</si>
  <si>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</si>
  <si>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</si>
  <si>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</si>
  <si>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</si>
  <si>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</si>
  <si>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</si>
  <si>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</si>
  <si>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</si>
  <si>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</si>
  <si>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</si>
  <si>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</si>
  <si>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</si>
  <si>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</si>
  <si>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</si>
  <si>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</si>
  <si>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</si>
  <si>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</si>
  <si>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</si>
  <si>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</si>
  <si>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</si>
  <si>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</si>
  <si>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</si>
  <si>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</si>
  <si>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</si>
  <si>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</si>
  <si>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</si>
  <si>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</si>
  <si>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</si>
  <si>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</si>
  <si>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</si>
  <si>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</si>
  <si>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</si>
  <si>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</si>
  <si>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</si>
  <si>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</si>
  <si>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</si>
  <si>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</si>
  <si>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</si>
  <si>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</si>
  <si>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</si>
  <si>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</si>
  <si>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</si>
  <si>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</si>
  <si>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</si>
  <si>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</si>
  <si>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</si>
  <si>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</si>
  <si>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</si>
  <si>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</si>
  <si>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</si>
  <si>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</si>
  <si>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</si>
  <si>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</si>
  <si>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</si>
  <si>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</si>
  <si>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</si>
  <si>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</si>
  <si>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</si>
  <si>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</si>
  <si>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</si>
  <si>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</si>
  <si>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</si>
  <si>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</si>
  <si>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</si>
  <si>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</si>
  <si>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</si>
  <si>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</si>
  <si>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</si>
  <si>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</si>
  <si>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</si>
  <si>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</si>
  <si>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</si>
  <si>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</si>
  <si>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</si>
  <si>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</si>
  <si>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</si>
  <si>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</si>
  <si>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</si>
  <si>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</si>
  <si>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</si>
  <si>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</si>
  <si>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</si>
  <si>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</si>
  <si>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</si>
  <si>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</si>
  <si>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</si>
  <si>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</si>
  <si>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</si>
  <si>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</si>
  <si>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</si>
  <si>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</si>
  <si>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</si>
  <si>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</si>
  <si>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</si>
  <si>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</si>
  <si>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</si>
  <si>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</si>
  <si>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</si>
  <si>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</si>
  <si>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</si>
  <si>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</si>
  <si>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</si>
  <si>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</si>
  <si>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</si>
  <si>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</si>
  <si>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</si>
  <si>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</si>
  <si>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</si>
  <si>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</si>
  <si>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</si>
  <si>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</si>
  <si>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</si>
  <si>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</si>
  <si>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</si>
  <si>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</si>
  <si>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</si>
  <si>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</si>
  <si>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</si>
  <si>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</si>
  <si>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</si>
  <si>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</si>
  <si>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</si>
  <si>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</si>
  <si>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</si>
  <si>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</si>
  <si>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</si>
  <si>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</si>
  <si>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</si>
  <si>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</si>
  <si>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</si>
  <si>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</si>
  <si>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</si>
  <si>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</si>
  <si>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</si>
  <si>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</si>
  <si>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</si>
  <si>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</si>
  <si>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</si>
  <si>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</si>
  <si>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</si>
  <si>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</si>
  <si>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</si>
  <si>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</si>
  <si>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</si>
  <si>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</si>
  <si>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</si>
  <si>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</si>
  <si>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</si>
  <si>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</si>
  <si>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</si>
  <si>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</si>
  <si>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</si>
  <si>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</si>
  <si>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</si>
  <si>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</si>
  <si>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</si>
  <si>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</si>
  <si>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</si>
  <si>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</si>
  <si>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</si>
  <si>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</si>
  <si>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</si>
  <si>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</si>
  <si>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</si>
  <si>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</si>
  <si>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</si>
  <si>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</si>
  <si>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</si>
  <si>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</si>
  <si>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</si>
  <si>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</si>
  <si>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</si>
  <si>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</si>
  <si>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</si>
  <si>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</si>
  <si>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</si>
  <si>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</si>
  <si>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</si>
  <si>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</si>
  <si>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</si>
  <si>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</si>
  <si>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</si>
  <si>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</si>
  <si>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</si>
  <si>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</si>
  <si>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</si>
  <si>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</si>
  <si>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</si>
  <si>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</si>
  <si>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</si>
  <si>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</si>
  <si>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</si>
  <si>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</si>
  <si>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</si>
  <si>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</si>
  <si>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</si>
  <si>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</si>
  <si>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</si>
  <si>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</si>
  <si>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</si>
  <si>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</si>
  <si>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</si>
  <si>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</si>
  <si>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</si>
  <si>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</si>
  <si>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</si>
  <si>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</si>
  <si>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</si>
  <si>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</si>
  <si>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</si>
  <si>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</si>
  <si>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</si>
  <si>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</si>
  <si>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</si>
  <si>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</si>
  <si>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</si>
  <si>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</si>
  <si>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</si>
  <si>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</si>
  <si>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</si>
  <si>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</si>
  <si>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</si>
  <si>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</si>
  <si>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</si>
  <si>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</si>
  <si>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</si>
  <si>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</si>
  <si>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</si>
  <si>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</si>
  <si>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</si>
  <si>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</si>
  <si>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</si>
  <si>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</si>
  <si>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</si>
  <si>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</si>
  <si>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</si>
  <si>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</si>
  <si>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</si>
  <si>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</si>
  <si>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</si>
  <si>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</si>
  <si>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</si>
  <si>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</si>
  <si>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</si>
  <si>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</si>
  <si>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</si>
  <si>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</si>
  <si>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</si>
  <si>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</si>
  <si>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</si>
  <si>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</si>
  <si>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</si>
  <si>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</si>
  <si>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</si>
  <si>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</si>
  <si>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</si>
  <si>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</si>
  <si>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</si>
  <si>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</si>
  <si>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</si>
  <si>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</si>
  <si>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</si>
  <si>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</si>
  <si>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</si>
  <si>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</si>
  <si>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</si>
  <si>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</si>
  <si>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</si>
  <si>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</si>
  <si>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</si>
  <si>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</si>
  <si>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</si>
  <si>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</si>
  <si>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</si>
  <si>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</si>
  <si>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</si>
  <si>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</si>
  <si>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</si>
  <si>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</si>
  <si>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</si>
  <si>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</si>
  <si>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</si>
  <si>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</si>
  <si>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</si>
  <si>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</si>
  <si>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</si>
  <si>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</si>
  <si>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</si>
  <si>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</si>
  <si>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</si>
  <si>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</si>
  <si>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</si>
  <si>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</si>
  <si>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</si>
  <si>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</si>
  <si>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</si>
  <si>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</si>
  <si>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</si>
  <si>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</si>
  <si>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</si>
  <si>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</si>
  <si>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</si>
  <si>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</si>
  <si>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</si>
  <si>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</si>
  <si>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</si>
  <si>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</si>
  <si>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</si>
  <si>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</si>
  <si>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</si>
  <si>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</si>
  <si>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</si>
  <si>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</si>
  <si>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</si>
  <si>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</si>
  <si>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</si>
  <si>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</si>
  <si>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</si>
  <si>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</si>
  <si>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</si>
  <si>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</si>
  <si>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</si>
  <si>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</si>
  <si>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</si>
  <si>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</si>
  <si>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</si>
  <si>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</si>
  <si>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</si>
  <si>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</si>
  <si>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</si>
  <si>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</si>
  <si>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</si>
  <si>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</si>
  <si>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</si>
  <si>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</si>
  <si>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</si>
  <si>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</si>
  <si>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</si>
  <si>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</si>
  <si>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</si>
  <si>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</si>
  <si>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</si>
  <si>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</si>
  <si>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</si>
  <si>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</si>
  <si>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</si>
  <si>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</si>
  <si>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</si>
  <si>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</si>
  <si>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</si>
  <si>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</si>
  <si>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</si>
  <si>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</si>
  <si>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</si>
  <si>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</si>
  <si>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</si>
  <si>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</si>
  <si>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</si>
  <si>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</si>
  <si>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</si>
  <si>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</si>
  <si>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</si>
  <si>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</si>
  <si>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</si>
  <si>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</si>
  <si>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</si>
  <si>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</si>
  <si>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</si>
  <si>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</si>
  <si>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</si>
  <si>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</si>
  <si>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</si>
  <si>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</si>
  <si>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</si>
  <si>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</si>
  <si>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</si>
  <si>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</si>
  <si>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</si>
  <si>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</si>
  <si>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</si>
  <si>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</si>
  <si>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</si>
  <si>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</si>
  <si>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</si>
  <si>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</si>
  <si>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</si>
  <si>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</si>
  <si>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</si>
  <si>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</si>
  <si>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</si>
  <si>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</si>
  <si>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</si>
  <si>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</si>
  <si>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</si>
  <si>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</si>
  <si>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</si>
  <si>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</si>
  <si>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</si>
  <si>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</si>
  <si>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</si>
  <si>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</si>
  <si>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</si>
  <si>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</si>
  <si>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</si>
  <si>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</si>
  <si>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</si>
  <si>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</si>
  <si>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</si>
  <si>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</si>
  <si>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</si>
  <si>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</si>
  <si>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</si>
  <si>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</si>
  <si>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</si>
  <si>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</si>
  <si>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</si>
  <si>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</si>
  <si>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</si>
  <si>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</si>
  <si>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</si>
  <si>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</si>
  <si>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</si>
  <si>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</si>
  <si>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</si>
  <si>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</si>
  <si>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</si>
  <si>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</si>
  <si>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</si>
  <si>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</si>
  <si>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</si>
  <si>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</si>
  <si>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</si>
  <si>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</si>
  <si>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</si>
  <si>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</si>
  <si>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</si>
  <si>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</si>
  <si>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</si>
  <si>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</si>
  <si>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</si>
  <si>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</si>
  <si>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</si>
  <si>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</si>
  <si>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</si>
  <si>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</si>
  <si>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</si>
  <si>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</si>
  <si>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</si>
  <si>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</si>
  <si>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</si>
  <si>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</si>
  <si>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</si>
  <si>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</si>
  <si>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</si>
  <si>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</si>
  <si>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</si>
  <si>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</si>
  <si>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</si>
  <si>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</si>
  <si>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</si>
  <si>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</si>
  <si>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</si>
  <si>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</si>
  <si>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</si>
  <si>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</si>
  <si>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</si>
  <si>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</si>
  <si>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</si>
  <si>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</si>
  <si>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</si>
  <si>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</si>
  <si>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</si>
  <si>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</si>
  <si>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</si>
  <si>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</si>
  <si>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</si>
  <si>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</si>
  <si>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</si>
  <si>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</si>
  <si>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</si>
  <si>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</si>
  <si>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</si>
  <si>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</si>
  <si>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</si>
  <si>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</si>
  <si>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</si>
  <si>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</si>
  <si>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</si>
  <si>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</si>
  <si>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</si>
  <si>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</si>
  <si>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</si>
  <si>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</si>
  <si>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</si>
  <si>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</si>
  <si>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</si>
  <si>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</si>
  <si>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</si>
  <si>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</si>
  <si>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</si>
  <si>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</si>
  <si>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</si>
  <si>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</si>
  <si>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</si>
  <si>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</si>
  <si>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</si>
  <si>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</si>
  <si>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</si>
  <si>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</si>
  <si>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</si>
  <si>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</si>
  <si>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</si>
  <si>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</si>
  <si>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</si>
  <si>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</si>
  <si>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</si>
  <si>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</si>
  <si>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</si>
  <si>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</si>
  <si>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</si>
  <si>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</si>
  <si>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</si>
  <si>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</si>
  <si>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</si>
  <si>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</si>
  <si>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</si>
  <si>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</si>
  <si>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</si>
  <si>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</si>
  <si>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</si>
  <si>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</si>
  <si>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</si>
  <si>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</si>
  <si>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</si>
  <si>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</si>
  <si>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</si>
  <si>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</si>
  <si>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</si>
  <si>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</si>
  <si>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</si>
  <si>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</si>
  <si>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</si>
  <si>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</si>
  <si>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</si>
  <si>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</si>
  <si>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</si>
  <si>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</si>
  <si>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</si>
  <si>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</si>
  <si>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</si>
  <si>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</si>
  <si>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</si>
  <si>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</si>
  <si>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</si>
  <si>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</si>
  <si>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</si>
  <si>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</si>
  <si>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</si>
  <si>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</si>
  <si>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</si>
  <si>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</si>
  <si>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</si>
  <si>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</si>
  <si>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</si>
  <si>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</si>
  <si>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</si>
  <si>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</si>
  <si>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</si>
  <si>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</si>
  <si>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</si>
  <si>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</si>
  <si>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</si>
  <si>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</si>
  <si>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</si>
  <si>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</si>
  <si>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</si>
  <si>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</si>
  <si>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</si>
  <si>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</si>
  <si>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</si>
  <si>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</si>
  <si>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</si>
  <si>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</si>
  <si>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</si>
  <si>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</si>
  <si>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</si>
  <si>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</si>
  <si>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</si>
  <si>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</si>
  <si>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</si>
  <si>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</si>
  <si>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</si>
  <si>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</si>
  <si>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</si>
  <si>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</si>
  <si>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</si>
  <si>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</si>
  <si>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</si>
  <si>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</si>
  <si>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</si>
  <si>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</si>
  <si>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</si>
  <si>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</si>
  <si>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</si>
  <si>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</si>
  <si>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</si>
  <si>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</si>
  <si>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</si>
  <si>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</si>
  <si>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</si>
  <si>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</si>
  <si>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</si>
  <si>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</si>
  <si>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</si>
  <si>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</si>
  <si>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</si>
  <si>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</si>
  <si>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</si>
  <si>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</si>
  <si>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</si>
  <si>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</si>
  <si>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</si>
  <si>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</si>
  <si>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</si>
  <si>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</si>
  <si>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</si>
  <si>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</si>
  <si>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</si>
  <si>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</si>
  <si>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</si>
  <si>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</si>
  <si>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</si>
  <si>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</si>
  <si>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</si>
  <si>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</si>
  <si>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</si>
  <si>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</si>
  <si>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</si>
  <si>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</si>
  <si>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</si>
  <si>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</si>
  <si>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</si>
  <si>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</si>
  <si>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</si>
  <si>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</si>
  <si>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</si>
  <si>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</si>
  <si>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</si>
  <si>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</si>
  <si>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</si>
  <si>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</si>
  <si>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</si>
  <si>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</si>
  <si>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</si>
  <si>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</si>
  <si>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</si>
  <si>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</si>
  <si>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</si>
  <si>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</si>
  <si>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</si>
  <si>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</si>
  <si>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</si>
  <si>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</si>
  <si>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</si>
  <si>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</si>
  <si>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</si>
  <si>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</si>
  <si>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</si>
  <si>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</si>
  <si>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</si>
  <si>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</si>
  <si>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</si>
  <si>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</si>
  <si>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</si>
  <si>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</si>
  <si>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</si>
  <si>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</si>
  <si>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</si>
  <si>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</si>
  <si>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</si>
  <si>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</si>
  <si>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</si>
  <si>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</si>
  <si>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</si>
  <si>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</si>
  <si>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</si>
  <si>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</si>
  <si>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</si>
  <si>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</si>
  <si>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</si>
  <si>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</si>
  <si>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</si>
  <si>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</si>
  <si>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</si>
  <si>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</si>
  <si>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</si>
  <si>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</si>
  <si>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</si>
  <si>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</si>
  <si>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</si>
  <si>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</si>
  <si>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</si>
  <si>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</si>
  <si>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</si>
  <si>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</si>
  <si>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</si>
  <si>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</si>
  <si>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</si>
  <si>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</si>
  <si>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</si>
  <si>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</si>
  <si>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</si>
  <si>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</si>
  <si>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</si>
  <si>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</si>
  <si>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</si>
  <si>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</si>
  <si>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</si>
  <si>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</si>
  <si>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</si>
  <si>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</si>
  <si>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</si>
  <si>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</si>
  <si>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</si>
  <si>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</si>
  <si>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</si>
  <si>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</si>
  <si>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</si>
  <si>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</si>
  <si>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</si>
  <si>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</si>
  <si>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</si>
  <si>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</si>
  <si>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</si>
  <si>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</si>
  <si>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</si>
  <si>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</si>
  <si>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</si>
  <si>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</si>
  <si>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</si>
  <si>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</si>
  <si>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</si>
  <si>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</si>
  <si>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</si>
  <si>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</si>
  <si>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</si>
  <si>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</si>
  <si>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</si>
  <si>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</si>
  <si>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</si>
  <si>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</si>
  <si>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</si>
  <si>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</si>
  <si>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</si>
  <si>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</si>
  <si>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</si>
  <si>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</si>
  <si>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</si>
  <si>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</si>
  <si>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</si>
  <si>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</si>
  <si>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</si>
  <si>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</si>
  <si>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</si>
  <si>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</si>
  <si>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</si>
  <si>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</si>
  <si>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</si>
  <si>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</si>
  <si>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</si>
  <si>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</si>
  <si>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</si>
  <si>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</si>
  <si>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</si>
  <si>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</si>
  <si>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</si>
  <si>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</si>
  <si>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</si>
  <si>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</si>
  <si>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</si>
  <si>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</si>
  <si>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</si>
  <si>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</si>
  <si>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</si>
  <si>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</si>
  <si>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</si>
  <si>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</si>
  <si>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</si>
  <si>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</si>
  <si>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</si>
  <si>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</si>
  <si>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</si>
  <si>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</si>
  <si>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</si>
  <si>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</si>
  <si>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</si>
  <si>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</si>
  <si>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</si>
  <si>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</si>
  <si>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</si>
  <si>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</si>
  <si>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</si>
  <si>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</si>
  <si>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</si>
  <si>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</si>
  <si>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</si>
  <si>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</si>
  <si>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</si>
  <si>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</si>
  <si>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</si>
  <si>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</si>
  <si>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</si>
  <si>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</si>
  <si>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</si>
  <si>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</si>
  <si>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</si>
  <si>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</si>
  <si>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</si>
  <si>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</si>
  <si>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</si>
  <si>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</si>
  <si>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</si>
  <si>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</si>
  <si>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</si>
  <si>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</si>
  <si>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</si>
  <si>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</si>
  <si>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</si>
  <si>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</si>
  <si>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</si>
  <si>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</si>
  <si>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</si>
  <si>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</si>
  <si>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</si>
  <si>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</si>
  <si>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</si>
  <si>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</si>
  <si>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</si>
  <si>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</si>
  <si>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</si>
  <si>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</si>
  <si>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</si>
  <si>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</si>
  <si>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</si>
  <si>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</si>
  <si>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</si>
  <si>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</si>
  <si>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</si>
  <si>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</si>
  <si>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</si>
  <si>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</si>
  <si>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</si>
  <si>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</si>
  <si>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</si>
  <si>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</si>
  <si>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</si>
  <si>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</si>
  <si>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</si>
  <si>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</si>
  <si>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</si>
  <si>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</si>
  <si>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</si>
  <si>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</si>
  <si>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</si>
  <si>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</si>
  <si>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</si>
  <si>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</si>
  <si>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</si>
  <si>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</si>
  <si>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</si>
  <si>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</si>
  <si>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</si>
  <si>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</si>
  <si>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</si>
  <si>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</si>
  <si>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</si>
  <si>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</si>
  <si>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</si>
  <si>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</si>
  <si>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</si>
  <si>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</si>
  <si>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</si>
  <si>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</si>
  <si>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</si>
  <si>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</si>
  <si>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</si>
  <si>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</si>
  <si>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</si>
  <si>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</si>
  <si>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</si>
  <si>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</si>
  <si>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</si>
  <si>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</si>
  <si>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</si>
  <si>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</si>
  <si>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</si>
  <si>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</si>
  <si>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</si>
  <si>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</si>
  <si>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</si>
  <si>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</si>
  <si>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</si>
  <si>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</si>
  <si>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</si>
  <si>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</si>
  <si>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</si>
  <si>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</si>
  <si>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</si>
  <si>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</si>
  <si>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</si>
  <si>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</si>
  <si>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</si>
  <si>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</si>
  <si>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</si>
  <si>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</si>
  <si>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</si>
  <si>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</si>
  <si>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</si>
  <si>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</si>
  <si>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</si>
  <si>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</si>
  <si>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</si>
  <si>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</si>
  <si>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</si>
  <si>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</si>
  <si>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</si>
  <si>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</si>
  <si>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</si>
  <si>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</si>
  <si>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</si>
  <si>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</si>
  <si>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</si>
  <si>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</si>
  <si>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</si>
  <si>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</si>
  <si>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</si>
  <si>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</si>
  <si>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</si>
  <si>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</si>
  <si>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</si>
  <si>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</si>
  <si>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</si>
  <si>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</si>
  <si>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</si>
  <si>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</si>
  <si>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</si>
  <si>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</si>
  <si>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</si>
  <si>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</si>
  <si>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</si>
  <si>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</si>
  <si>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</si>
  <si>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</si>
  <si>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</si>
  <si>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</si>
  <si>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</si>
  <si>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</si>
  <si>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</si>
  <si>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</si>
  <si>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</si>
  <si>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</si>
  <si>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</si>
  <si>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</si>
  <si>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</si>
  <si>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</si>
  <si>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</si>
  <si>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</si>
  <si>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</si>
  <si>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</si>
  <si>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</si>
  <si>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</si>
  <si>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</si>
  <si>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</si>
  <si>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</si>
  <si>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</si>
  <si>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</si>
  <si>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</si>
  <si>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</si>
  <si>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</si>
  <si>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</si>
  <si>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</si>
  <si>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</si>
  <si>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</si>
  <si>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</si>
  <si>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</si>
  <si>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</si>
  <si>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</si>
  <si>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</si>
  <si>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</si>
  <si>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</si>
  <si>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</si>
  <si>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</si>
  <si>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</si>
  <si>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</si>
  <si>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</si>
  <si>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</si>
  <si>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</si>
  <si>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</si>
  <si>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</si>
  <si>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</si>
  <si>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</si>
  <si>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</si>
  <si>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</si>
  <si>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</si>
  <si>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</si>
  <si>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</si>
  <si>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</si>
  <si>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</si>
  <si>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</si>
  <si>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</si>
  <si>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</si>
  <si>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</si>
  <si>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</si>
  <si>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</si>
  <si>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</si>
  <si>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</si>
  <si>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</si>
  <si>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</si>
  <si>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</si>
  <si>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</si>
  <si>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</si>
  <si>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</si>
  <si>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</si>
  <si>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</si>
  <si>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</si>
  <si>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</si>
  <si>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</si>
  <si>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</si>
  <si>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</si>
  <si>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</si>
  <si>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</si>
  <si>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</si>
  <si>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</si>
  <si>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</si>
  <si>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</si>
  <si>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</si>
  <si>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</si>
  <si>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</si>
  <si>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</si>
  <si>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</si>
  <si>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</si>
  <si>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</si>
  <si>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</si>
  <si>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</si>
  <si>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</si>
  <si>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</si>
  <si>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</si>
  <si>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</si>
  <si>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</si>
  <si>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</si>
  <si>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</si>
  <si>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</si>
  <si>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</si>
  <si>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</si>
  <si>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</si>
  <si>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</si>
  <si>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</si>
  <si>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</si>
  <si>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</si>
  <si>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</si>
  <si>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</si>
  <si>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</si>
  <si>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</si>
  <si>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</si>
  <si>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</si>
  <si>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</si>
  <si>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</si>
  <si>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</si>
  <si>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</si>
  <si>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</si>
  <si>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</si>
  <si>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</si>
  <si>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</si>
  <si>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</si>
  <si>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</si>
  <si>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</si>
  <si>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</si>
  <si>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</si>
  <si>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</si>
  <si>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</si>
  <si>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</si>
  <si>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</si>
  <si>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</si>
  <si>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</si>
  <si>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</si>
  <si>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</si>
  <si>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</si>
  <si>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</si>
  <si>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</si>
  <si>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</si>
  <si>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</si>
  <si>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</si>
  <si>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</si>
  <si>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</si>
  <si>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</si>
  <si>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</si>
  <si>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</si>
  <si>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</si>
  <si>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</si>
  <si>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</si>
  <si>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</si>
  <si>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</si>
  <si>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</si>
  <si>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</si>
  <si>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</si>
  <si>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</si>
  <si>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</si>
  <si>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</si>
  <si>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</si>
  <si>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</si>
  <si>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</si>
  <si>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</si>
  <si>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</si>
  <si>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</si>
  <si>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</si>
  <si>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</si>
  <si>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</si>
  <si>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</si>
  <si>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</si>
  <si>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</si>
  <si>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</si>
  <si>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</si>
  <si>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</si>
  <si>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</si>
  <si>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</si>
  <si>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</si>
  <si>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</si>
  <si>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</si>
  <si>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</si>
  <si>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</si>
  <si>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</si>
  <si>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</si>
  <si>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</si>
  <si>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</si>
  <si>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</si>
  <si>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</si>
  <si>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</si>
  <si>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</si>
  <si>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</si>
  <si>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</si>
  <si>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</si>
  <si>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</si>
  <si>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</si>
  <si>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</si>
  <si>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</si>
  <si>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</si>
  <si>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</si>
  <si>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</si>
  <si>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</si>
  <si>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</si>
  <si>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</si>
  <si>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</si>
  <si>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</si>
  <si>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</si>
  <si>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</si>
  <si>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</si>
  <si>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</si>
  <si>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</si>
  <si>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</si>
  <si>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</si>
  <si>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</si>
  <si>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</si>
  <si>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</si>
  <si>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</si>
  <si>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</si>
  <si>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</si>
  <si>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</si>
  <si>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</si>
  <si>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</si>
  <si>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</si>
  <si>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</si>
  <si>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</si>
  <si>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</si>
  <si>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</si>
  <si>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</si>
  <si>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</si>
  <si>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</si>
  <si>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</si>
  <si>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</si>
  <si>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</si>
  <si>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</si>
  <si>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</si>
  <si>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</si>
  <si>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</si>
  <si>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</si>
  <si>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</si>
  <si>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</si>
  <si>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</si>
  <si>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</si>
  <si>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</si>
  <si>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</si>
  <si>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</si>
  <si>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</si>
  <si>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</si>
  <si>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</si>
  <si>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</si>
  <si>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</si>
  <si>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</si>
  <si>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</si>
  <si>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</si>
  <si>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</si>
  <si>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</si>
  <si>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</si>
  <si>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</si>
  <si>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</si>
  <si>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</si>
  <si>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</si>
  <si>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</si>
  <si>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</si>
  <si>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</si>
  <si>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</si>
  <si>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</si>
  <si>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</si>
  <si>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</si>
  <si>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</si>
  <si>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</si>
  <si>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</si>
  <si>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</si>
  <si>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</si>
  <si>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</si>
  <si>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</si>
  <si>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</si>
  <si>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</si>
  <si>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</si>
  <si>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</si>
  <si>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</si>
  <si>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</si>
  <si>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</si>
  <si>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</si>
  <si>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</si>
  <si>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</si>
  <si>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</si>
  <si>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</si>
  <si>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</si>
  <si>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</si>
  <si>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</si>
  <si>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</si>
  <si>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</si>
  <si>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</si>
  <si>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</si>
  <si>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</si>
  <si>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</si>
  <si>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</si>
  <si>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</si>
  <si>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</si>
  <si>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</si>
  <si>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</si>
  <si>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</si>
  <si>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</si>
  <si>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</si>
  <si>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</si>
  <si>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</si>
  <si>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</si>
  <si>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</si>
  <si>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</si>
  <si>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</si>
  <si>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</si>
  <si>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</si>
  <si>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</si>
  <si>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</si>
  <si>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</si>
  <si>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</si>
  <si>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</si>
  <si>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</si>
  <si>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</si>
  <si>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</si>
  <si>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</si>
  <si>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</si>
  <si>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</si>
  <si>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</si>
  <si>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</si>
  <si>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</si>
  <si>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</si>
  <si>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</si>
  <si>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</si>
  <si>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</si>
  <si>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</si>
  <si>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</si>
  <si>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</si>
  <si>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</si>
  <si>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</si>
  <si>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</si>
  <si>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</si>
  <si>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</si>
  <si>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</si>
  <si>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</si>
  <si>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</si>
  <si>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</si>
  <si>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</si>
  <si>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</si>
  <si>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</si>
  <si>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</si>
  <si>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</si>
  <si>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</si>
  <si>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</si>
  <si>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</si>
  <si>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</si>
  <si>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</si>
  <si>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</si>
  <si>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</si>
  <si>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</si>
  <si>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</si>
  <si>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</si>
  <si>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</si>
  <si>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</si>
  <si>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</si>
  <si>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</si>
  <si>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</si>
  <si>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</si>
  <si>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</si>
  <si>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</si>
  <si>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</si>
  <si>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</si>
  <si>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</si>
  <si>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</si>
  <si>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</si>
  <si>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</si>
  <si>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</si>
  <si>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</si>
  <si>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</si>
  <si>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</si>
  <si>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</si>
  <si>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</si>
  <si>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</si>
  <si>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</si>
  <si>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</si>
  <si>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</si>
  <si>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</si>
  <si>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</si>
  <si>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</si>
  <si>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</si>
  <si>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</si>
  <si>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</si>
  <si>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</si>
  <si>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</si>
  <si>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</si>
  <si>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</si>
  <si>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</si>
  <si>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</si>
  <si>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</si>
  <si>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</si>
  <si>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</si>
  <si>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</si>
  <si>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</si>
  <si>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</si>
  <si>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</si>
  <si>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</si>
  <si>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</si>
  <si>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</si>
  <si>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</si>
  <si>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</si>
  <si>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</si>
  <si>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</si>
  <si>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</si>
  <si>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</si>
  <si>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</si>
  <si>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</si>
  <si>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</si>
  <si>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</si>
  <si>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</si>
  <si>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</si>
  <si>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</si>
  <si>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</si>
  <si>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</si>
  <si>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</si>
  <si>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</si>
  <si>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</si>
  <si>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</si>
  <si>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</si>
  <si>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</si>
  <si>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</si>
  <si>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</si>
  <si>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</si>
  <si>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</si>
  <si>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</si>
  <si>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</si>
  <si>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</si>
  <si>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</si>
  <si>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</si>
  <si>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</si>
  <si>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</si>
  <si>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</si>
  <si>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</si>
  <si>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</si>
  <si>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</si>
  <si>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</si>
  <si>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</si>
  <si>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</si>
  <si>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</si>
  <si>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</si>
  <si>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</si>
  <si>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</si>
  <si>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</si>
  <si>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</si>
  <si>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</si>
  <si>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</si>
  <si>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</si>
  <si>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</si>
  <si>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</si>
  <si>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</si>
  <si>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</si>
  <si>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</si>
  <si>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</si>
  <si>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</si>
  <si>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</si>
  <si>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</si>
  <si>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</si>
  <si>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</si>
  <si>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</si>
  <si>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</si>
  <si>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</si>
  <si>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</si>
  <si>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</si>
  <si>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</si>
  <si>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</si>
  <si>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</si>
  <si>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</si>
  <si>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</si>
  <si>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</si>
  <si>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</si>
  <si>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</si>
  <si>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</si>
  <si>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</si>
  <si>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</si>
  <si>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</si>
  <si>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</si>
  <si>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</si>
  <si>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</si>
  <si>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</si>
  <si>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</si>
  <si>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</si>
  <si>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</si>
  <si>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</si>
  <si>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</si>
  <si>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</si>
  <si>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</si>
  <si>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</si>
  <si>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</si>
  <si>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</si>
  <si>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</si>
  <si>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</si>
  <si>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</si>
  <si>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</si>
  <si>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</si>
  <si>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</si>
  <si>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</si>
  <si>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</si>
  <si>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</si>
  <si>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</si>
  <si>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</si>
  <si>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</si>
  <si>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</si>
  <si>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</si>
  <si>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</si>
  <si>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</si>
  <si>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</si>
  <si>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</si>
  <si>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</si>
  <si>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</si>
  <si>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</si>
  <si>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</si>
  <si>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</si>
  <si>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</si>
  <si>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</si>
  <si>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</si>
  <si>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</si>
  <si>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</si>
  <si>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</si>
  <si>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</si>
  <si>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</si>
  <si>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</si>
  <si>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</si>
  <si>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</si>
  <si>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</si>
  <si>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</si>
  <si>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</si>
  <si>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</si>
  <si>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</si>
  <si>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</si>
  <si>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</si>
  <si>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</si>
  <si>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</si>
  <si>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</si>
  <si>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</si>
  <si>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</si>
  <si>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</si>
  <si>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</si>
  <si>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</si>
  <si>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</si>
  <si>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</si>
  <si>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</si>
  <si>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</si>
  <si>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</si>
  <si>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</si>
  <si>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</si>
  <si>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</si>
  <si>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</si>
  <si>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</si>
  <si>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</si>
  <si>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</si>
  <si>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</si>
  <si>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</si>
  <si>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</si>
  <si>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</si>
  <si>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</si>
  <si>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</si>
  <si>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</si>
  <si>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</si>
  <si>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</si>
  <si>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</si>
  <si>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</si>
  <si>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</si>
  <si>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</si>
  <si>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</si>
  <si>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</si>
  <si>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</si>
  <si>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</si>
  <si>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</si>
  <si>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</si>
  <si>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</si>
  <si>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</si>
  <si>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</si>
  <si>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</si>
  <si>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</si>
  <si>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</si>
  <si>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</si>
  <si>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</si>
  <si>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</si>
  <si>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</si>
  <si>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</si>
  <si>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</si>
  <si>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</si>
  <si>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</si>
  <si>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</si>
  <si>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</si>
  <si>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</si>
  <si>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</si>
  <si>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</si>
  <si>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</si>
  <si>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</si>
  <si>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</si>
  <si>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</si>
  <si>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</si>
  <si>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</si>
  <si>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</si>
  <si>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</si>
  <si>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</si>
  <si>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</si>
  <si>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</si>
  <si>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</si>
  <si>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</si>
  <si>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</si>
  <si>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</si>
  <si>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</si>
  <si>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</si>
  <si>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</si>
  <si>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</si>
  <si>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</si>
  <si>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</si>
  <si>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</si>
  <si>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</si>
  <si>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</si>
  <si>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</si>
  <si>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</si>
  <si>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</si>
  <si>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</si>
  <si>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</si>
  <si>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</si>
  <si>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</si>
  <si>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</si>
  <si>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</si>
  <si>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</si>
  <si>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</si>
  <si>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</si>
  <si>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</si>
  <si>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</si>
  <si>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</si>
  <si>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</si>
  <si>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</si>
  <si>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</si>
  <si>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</si>
  <si>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</si>
  <si>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</si>
  <si>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</si>
  <si>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</si>
  <si>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</si>
  <si>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</si>
  <si>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</si>
  <si>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</si>
  <si>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</si>
  <si>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</si>
  <si>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</si>
  <si>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</si>
  <si>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</si>
  <si>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</si>
  <si>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</si>
  <si>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</si>
  <si>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</si>
  <si>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</si>
  <si>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</si>
  <si>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</si>
  <si>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</si>
  <si>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</si>
  <si>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</si>
  <si>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</si>
  <si>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</si>
  <si>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</si>
  <si>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</si>
  <si>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</si>
  <si>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</si>
  <si>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</si>
  <si>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</si>
  <si>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</si>
  <si>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</si>
  <si>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</si>
  <si>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</si>
  <si>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</si>
  <si>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</si>
  <si>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</si>
  <si>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</si>
  <si>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</si>
  <si>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</si>
  <si>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</si>
  <si>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</si>
  <si>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</si>
  <si>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</si>
  <si>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</si>
  <si>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</si>
  <si>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</si>
  <si>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</si>
  <si>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</si>
  <si>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</si>
  <si>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</si>
  <si>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</si>
  <si>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</si>
  <si>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</si>
  <si>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</si>
  <si>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</si>
  <si>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</si>
  <si>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</si>
  <si>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</si>
  <si>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</si>
  <si>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</si>
  <si>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</si>
  <si>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</si>
  <si>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</si>
  <si>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</si>
  <si>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</si>
  <si>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</si>
  <si>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</si>
  <si>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</si>
  <si>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</si>
  <si>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</si>
  <si>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</si>
  <si>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</si>
  <si>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</si>
  <si>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</si>
  <si>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</si>
  <si>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</si>
  <si>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</si>
  <si>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</si>
  <si>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</si>
  <si>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</si>
  <si>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</si>
  <si>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</si>
  <si>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</si>
  <si>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</si>
  <si>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</si>
  <si>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</si>
  <si>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</si>
  <si>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</si>
  <si>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</si>
  <si>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</si>
  <si>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</si>
  <si>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</si>
  <si>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</si>
  <si>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</si>
  <si>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</si>
  <si>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</si>
  <si>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</si>
  <si>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</si>
  <si>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</si>
  <si>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</si>
  <si>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</si>
  <si>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</si>
  <si>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</si>
  <si>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</si>
  <si>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</si>
  <si>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</si>
  <si>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</si>
  <si>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</si>
  <si>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</si>
  <si>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</si>
  <si>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</si>
  <si>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</si>
  <si>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</si>
  <si>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</si>
  <si>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</si>
  <si>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</si>
  <si>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</si>
  <si>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</si>
  <si>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</si>
  <si>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</si>
  <si>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</si>
  <si>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</si>
  <si>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</si>
  <si>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</si>
  <si>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</si>
  <si>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</si>
  <si>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</si>
  <si>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</si>
  <si>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</si>
  <si>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</si>
  <si>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</si>
  <si>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</si>
  <si>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</si>
  <si>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</si>
  <si>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</si>
  <si>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</si>
  <si>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</si>
  <si>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</si>
  <si>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</si>
  <si>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</si>
  <si>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</si>
  <si>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</si>
  <si>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</si>
  <si>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</si>
  <si>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</si>
  <si>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</si>
  <si>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</si>
  <si>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</si>
  <si>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</si>
  <si>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</si>
  <si>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</si>
  <si>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</si>
  <si>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</si>
  <si>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</si>
  <si>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</si>
  <si>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</si>
  <si>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</si>
  <si>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</si>
  <si>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</si>
  <si>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</si>
  <si>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</si>
  <si>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</si>
  <si>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</si>
  <si>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</si>
  <si>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</si>
  <si>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</si>
  <si>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</si>
  <si>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</si>
  <si>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</si>
  <si>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</si>
  <si>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</si>
  <si>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</si>
  <si>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</si>
  <si>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</si>
  <si>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</si>
  <si>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</si>
  <si>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</si>
  <si>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</si>
  <si>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</si>
  <si>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</si>
  <si>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</si>
  <si>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</si>
  <si>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</si>
  <si>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</si>
  <si>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</si>
  <si>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</si>
  <si>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</si>
  <si>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</si>
  <si>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</si>
  <si>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</si>
  <si>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</si>
  <si>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</si>
  <si>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</si>
  <si>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</si>
  <si>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</si>
  <si>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</si>
  <si>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</si>
  <si>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</si>
  <si>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</si>
  <si>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</si>
  <si>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</si>
  <si>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</si>
  <si>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</si>
  <si>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</si>
  <si>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</si>
  <si>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</si>
  <si>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</si>
  <si>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</si>
  <si>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</si>
  <si>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</si>
  <si>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</si>
  <si>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</si>
  <si>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</si>
  <si>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</si>
  <si>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</si>
  <si>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</si>
  <si>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</si>
  <si>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</si>
  <si>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</si>
  <si>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</si>
  <si>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</si>
  <si>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</si>
  <si>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</si>
  <si>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</si>
  <si>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</si>
  <si>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</si>
  <si>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</si>
  <si>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</si>
  <si>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</si>
  <si>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</si>
  <si>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</si>
  <si>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</si>
  <si>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</si>
  <si>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</si>
  <si>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</si>
  <si>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</si>
  <si>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</si>
  <si>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</si>
  <si>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</si>
  <si>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</si>
  <si>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</si>
  <si>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</si>
  <si>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</si>
  <si>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</si>
  <si>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</si>
  <si>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</si>
  <si>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</si>
  <si>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</si>
  <si>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</si>
  <si>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</si>
  <si>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</si>
  <si>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</si>
  <si>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</si>
  <si>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</si>
  <si>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</si>
  <si>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</si>
  <si>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</si>
  <si>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</si>
  <si>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</si>
  <si>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</si>
  <si>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</si>
  <si>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</si>
  <si>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</si>
  <si>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</si>
  <si>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</si>
  <si>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</si>
  <si>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</si>
  <si>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</si>
  <si>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</si>
  <si>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</si>
  <si>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</si>
  <si>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</si>
  <si>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</si>
  <si>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</si>
  <si>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</si>
  <si>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</si>
  <si>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</si>
  <si>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</si>
  <si>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</si>
  <si>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</si>
  <si>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</si>
  <si>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</si>
  <si>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</si>
  <si>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</si>
  <si>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</si>
  <si>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</si>
  <si>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</si>
  <si>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</si>
  <si>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</si>
  <si>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</si>
  <si>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</si>
  <si>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</si>
  <si>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</si>
  <si>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</si>
  <si>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</si>
  <si>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</si>
  <si>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</si>
  <si>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</si>
  <si>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</si>
  <si>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</si>
  <si>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</si>
  <si>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</si>
  <si>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</si>
  <si>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</si>
  <si>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</si>
  <si>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</si>
  <si>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</si>
  <si>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</si>
  <si>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</si>
  <si>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</si>
  <si>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</si>
  <si>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</si>
  <si>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</si>
  <si>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</si>
  <si>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</si>
  <si>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</si>
  <si>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</si>
  <si>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</si>
  <si>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</si>
  <si>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</si>
  <si>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</si>
  <si>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</si>
  <si>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</si>
  <si>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</si>
  <si>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</si>
  <si>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</si>
  <si>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</si>
  <si>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</si>
  <si>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</si>
  <si>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</si>
  <si>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</si>
  <si>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</si>
  <si>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</si>
  <si>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</si>
  <si>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</si>
  <si>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</si>
  <si>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</si>
  <si>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</si>
  <si>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</si>
  <si>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</si>
  <si>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</si>
  <si>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</si>
  <si>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</si>
  <si>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</si>
  <si>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</si>
  <si>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</si>
  <si>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</si>
  <si>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</si>
  <si>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</si>
  <si>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</si>
  <si>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</si>
  <si>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</si>
  <si>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</si>
  <si>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</si>
  <si>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</si>
  <si>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</si>
  <si>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</si>
  <si>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</si>
  <si>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</si>
  <si>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</si>
  <si>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</si>
  <si>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</si>
  <si>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</si>
  <si>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</si>
  <si>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</si>
  <si>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</si>
  <si>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</si>
  <si>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</si>
  <si>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</si>
  <si>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</si>
  <si>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</si>
  <si>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</si>
  <si>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</si>
  <si>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</si>
  <si>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</si>
  <si>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</si>
  <si>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</si>
  <si>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</si>
  <si>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</si>
  <si>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</si>
  <si>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</si>
  <si>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</si>
  <si>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</si>
  <si>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</si>
  <si>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</si>
  <si>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</si>
  <si>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</si>
  <si>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</si>
  <si>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</si>
  <si>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</si>
  <si>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</si>
  <si>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</si>
  <si>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</si>
  <si>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</si>
  <si>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</si>
  <si>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</si>
  <si>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</si>
  <si>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</si>
  <si>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</si>
  <si>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</si>
  <si>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</si>
  <si>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</si>
  <si>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</si>
  <si>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</si>
  <si>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</si>
  <si>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</si>
  <si>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</si>
  <si>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</si>
  <si>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</si>
  <si>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</si>
  <si>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</si>
  <si>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</si>
  <si>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</si>
  <si>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</si>
  <si>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</si>
  <si>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</si>
  <si>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</si>
  <si>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</si>
  <si>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</si>
  <si>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</si>
  <si>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</si>
  <si>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</si>
  <si>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</si>
  <si>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</si>
  <si>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</si>
  <si>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</si>
  <si>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</si>
  <si>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</si>
  <si>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</si>
  <si>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</si>
  <si>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</si>
  <si>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</si>
  <si>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</si>
  <si>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</si>
  <si>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</si>
  <si>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</si>
  <si>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</si>
  <si>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</si>
  <si>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</si>
  <si>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</si>
  <si>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</si>
  <si>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</si>
  <si>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</si>
  <si>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</si>
  <si>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</si>
  <si>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</si>
  <si>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</si>
  <si>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</si>
  <si>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</si>
  <si>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</si>
  <si>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</si>
  <si>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</si>
  <si>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</si>
  <si>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</si>
  <si>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</si>
  <si>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</si>
  <si>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</si>
  <si>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</si>
  <si>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</si>
  <si>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</si>
  <si>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</si>
  <si>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</si>
  <si>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</si>
  <si>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</si>
  <si>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</si>
  <si>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</si>
  <si>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</si>
  <si>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</si>
  <si>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</si>
  <si>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</si>
  <si>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</si>
  <si>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</si>
  <si>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</si>
  <si>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</si>
  <si>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</si>
  <si>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</si>
  <si>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</si>
  <si>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</si>
  <si>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</si>
  <si>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</si>
  <si>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</si>
  <si>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</si>
  <si>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</si>
  <si>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</si>
  <si>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</si>
  <si>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</si>
  <si>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</si>
  <si>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</si>
  <si>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</si>
  <si>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</si>
  <si>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</si>
  <si>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</si>
  <si>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</si>
  <si>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</si>
  <si>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</si>
  <si>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</si>
  <si>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</si>
  <si>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</si>
  <si>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</si>
  <si>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</si>
  <si>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</si>
  <si>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</si>
  <si>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</si>
  <si>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</si>
  <si>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</si>
  <si>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</si>
  <si>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</si>
  <si>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</si>
  <si>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</si>
  <si>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</si>
  <si>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</si>
  <si>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</si>
  <si>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</si>
  <si>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</si>
  <si>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</si>
  <si>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</si>
  <si>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</si>
  <si>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</si>
  <si>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</si>
  <si>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</si>
  <si>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</si>
  <si>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</si>
  <si>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</si>
  <si>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</si>
  <si>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</si>
  <si>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</si>
  <si>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</si>
  <si>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</si>
  <si>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</si>
  <si>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</si>
  <si>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</si>
  <si>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</si>
  <si>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</si>
  <si>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</si>
  <si>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</si>
  <si>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</si>
  <si>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</si>
  <si>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</si>
  <si>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</si>
  <si>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</si>
  <si>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</si>
  <si>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</si>
  <si>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</si>
  <si>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</si>
  <si>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</si>
  <si>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</si>
  <si>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</si>
  <si>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</si>
  <si>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</si>
  <si>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</si>
  <si>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</si>
  <si>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</si>
  <si>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</si>
  <si>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</si>
  <si>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</si>
  <si>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</si>
  <si>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</si>
  <si>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</si>
  <si>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</si>
  <si>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</si>
  <si>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</si>
  <si>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</si>
  <si>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</si>
  <si>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</si>
  <si>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</si>
  <si>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</si>
  <si>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</si>
  <si>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</si>
  <si>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</si>
  <si>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</si>
  <si>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</si>
  <si>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</si>
  <si>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</si>
  <si>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</si>
  <si>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</si>
  <si>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</si>
  <si>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</si>
  <si>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</si>
  <si>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</si>
  <si>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</si>
  <si>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</si>
  <si>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</si>
  <si>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</si>
  <si>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</si>
  <si>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</si>
  <si>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</si>
  <si>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</si>
  <si>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</si>
  <si>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</si>
  <si>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</si>
  <si>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</si>
  <si>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</si>
  <si>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</si>
  <si>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</si>
  <si>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</si>
  <si>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</si>
  <si>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</si>
  <si>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</si>
  <si>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</si>
  <si>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</si>
  <si>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</si>
  <si>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</si>
  <si>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</si>
  <si>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</si>
  <si>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</si>
  <si>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</si>
  <si>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</si>
  <si>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</si>
  <si>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</si>
  <si>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</si>
  <si>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</si>
  <si>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</si>
  <si>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</si>
  <si>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</si>
  <si>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</si>
  <si>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</si>
  <si>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</si>
  <si>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</si>
  <si>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</si>
  <si>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</si>
  <si>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</si>
  <si>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</si>
  <si>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</si>
  <si>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</si>
  <si>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</si>
  <si>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</si>
  <si>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</si>
  <si>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</si>
  <si>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</si>
  <si>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</si>
  <si>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</si>
  <si>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</si>
  <si>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</si>
  <si>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</si>
  <si>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</si>
  <si>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</si>
  <si>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</si>
  <si>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</si>
  <si>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</si>
  <si>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</si>
  <si>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</si>
  <si>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</si>
  <si>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</si>
  <si>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</si>
  <si>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</si>
  <si>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</si>
  <si>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</si>
  <si>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</si>
  <si>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</si>
  <si>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</si>
  <si>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</si>
  <si>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</si>
  <si>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</si>
  <si>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</si>
  <si>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</si>
  <si>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</si>
  <si>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</si>
  <si>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</si>
  <si>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</si>
  <si>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</si>
  <si>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</si>
  <si>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</si>
  <si>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</si>
  <si>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</si>
  <si>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</si>
  <si>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</si>
  <si>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</si>
  <si>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</si>
  <si>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</si>
  <si>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</si>
  <si>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</si>
  <si>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</si>
  <si>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</si>
  <si>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</si>
  <si>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</si>
  <si>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</si>
  <si>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</si>
  <si>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</si>
  <si>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</si>
  <si>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</si>
  <si>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</si>
  <si>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</si>
  <si>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</si>
  <si>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</si>
  <si>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</si>
  <si>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</si>
  <si>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</si>
  <si>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</si>
  <si>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</si>
  <si>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</si>
  <si>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</si>
  <si>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</si>
  <si>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</si>
  <si>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</si>
  <si>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</si>
  <si>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</si>
  <si>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</si>
  <si>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</si>
  <si>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</si>
  <si>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</si>
  <si>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</si>
  <si>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</si>
  <si>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</si>
  <si>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</si>
  <si>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</si>
  <si>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</si>
  <si>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</si>
  <si>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</si>
  <si>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</si>
  <si>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</si>
  <si>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</si>
  <si>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</si>
  <si>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</si>
  <si>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</si>
  <si>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</si>
  <si>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</si>
  <si>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</si>
  <si>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</si>
  <si>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</si>
  <si>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</si>
  <si>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</si>
  <si>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</si>
  <si>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</si>
  <si>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</si>
  <si>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</si>
  <si>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</si>
  <si>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</si>
  <si>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</si>
  <si>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</si>
  <si>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</si>
  <si>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</si>
  <si>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</si>
  <si>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</si>
  <si>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</si>
  <si>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</si>
  <si>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</si>
  <si>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</si>
  <si>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</si>
  <si>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</si>
  <si>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</si>
  <si>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</si>
  <si>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</si>
  <si>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</si>
  <si>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</si>
  <si>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</si>
  <si>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</si>
  <si>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</si>
  <si>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</si>
  <si>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</si>
  <si>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</si>
  <si>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</si>
  <si>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</si>
  <si>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</si>
  <si>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</si>
  <si>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</si>
  <si>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</si>
  <si>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</si>
  <si>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</si>
  <si>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</si>
  <si>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</si>
  <si>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</si>
  <si>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</si>
  <si>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</si>
  <si>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</si>
  <si>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</si>
  <si>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</si>
  <si>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</si>
  <si>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</si>
  <si>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</si>
  <si>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</si>
  <si>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</si>
  <si>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</si>
  <si>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</si>
  <si>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</si>
  <si>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</si>
  <si>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</si>
  <si>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</si>
  <si>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</si>
  <si>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</si>
  <si>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</si>
  <si>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</si>
  <si>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</si>
  <si>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</si>
  <si>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</si>
  <si>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</si>
  <si>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</si>
  <si>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</si>
  <si>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</si>
  <si>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</si>
  <si>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</si>
  <si>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</si>
  <si>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</si>
  <si>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</si>
  <si>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</si>
  <si>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</si>
  <si>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</si>
  <si>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</si>
  <si>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</si>
  <si>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</si>
  <si>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</si>
  <si>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</si>
  <si>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</si>
  <si>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</si>
  <si>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</si>
  <si>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</si>
  <si>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</si>
  <si>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</si>
  <si>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</si>
  <si>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</si>
  <si>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</si>
  <si>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</si>
  <si>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</si>
  <si>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</si>
  <si>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</si>
  <si>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</si>
  <si>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</si>
  <si>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</si>
  <si>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</si>
  <si>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</si>
  <si>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</si>
  <si>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</si>
  <si>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</si>
  <si>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</si>
  <si>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</si>
  <si>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</si>
  <si>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</si>
  <si>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</si>
  <si>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</si>
  <si>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</si>
  <si>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</si>
  <si>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</si>
  <si>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</si>
  <si>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</si>
  <si>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</si>
  <si>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</si>
  <si>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</si>
  <si>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</si>
  <si>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</si>
  <si>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</si>
  <si>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</si>
  <si>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</si>
  <si>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</si>
  <si>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</si>
  <si>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</si>
  <si>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</si>
  <si>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</si>
  <si>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</si>
  <si>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</si>
  <si>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</si>
  <si>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</si>
  <si>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</si>
  <si>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</si>
  <si>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</si>
  <si>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</si>
  <si>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</si>
  <si>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</si>
  <si>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</si>
  <si>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</si>
  <si>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</si>
  <si>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</si>
  <si>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</si>
  <si>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</si>
  <si>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</si>
  <si>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</si>
  <si>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</si>
  <si>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</si>
  <si>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</si>
  <si>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</si>
  <si>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</si>
  <si>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</si>
  <si>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</si>
  <si>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</si>
  <si>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</si>
  <si>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</si>
  <si>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</si>
  <si>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</si>
  <si>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</si>
  <si>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</si>
  <si>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</si>
  <si>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</si>
  <si>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</si>
  <si>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</si>
  <si>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</si>
  <si>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</si>
  <si>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</si>
  <si>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</si>
  <si>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</si>
  <si>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</si>
  <si>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</si>
  <si>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</si>
  <si>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</si>
  <si>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</si>
  <si>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</si>
  <si>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</si>
  <si>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</si>
  <si>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</si>
  <si>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</si>
  <si>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</si>
  <si>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</si>
  <si>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</si>
  <si>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</si>
  <si>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</si>
  <si>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</si>
  <si>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</si>
  <si>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</si>
  <si>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</si>
  <si>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</si>
  <si>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</si>
  <si>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</si>
  <si>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</si>
  <si>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</si>
  <si>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</si>
  <si>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</si>
  <si>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</si>
  <si>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</si>
  <si>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</si>
  <si>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</si>
  <si>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</si>
  <si>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</si>
  <si>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</si>
  <si>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</si>
  <si>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</si>
  <si>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</si>
  <si>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</si>
  <si>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</si>
  <si>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</si>
  <si>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</si>
  <si>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</si>
  <si>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</si>
  <si>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</si>
  <si>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</si>
  <si>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</si>
  <si>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</si>
  <si>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</si>
  <si>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</si>
  <si>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</si>
  <si>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</si>
  <si>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</si>
  <si>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</si>
  <si>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</si>
  <si>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</si>
  <si>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</si>
  <si>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</si>
  <si>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</si>
  <si>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</si>
  <si>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</si>
  <si>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</si>
  <si>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</si>
  <si>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</si>
  <si>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</si>
  <si>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</si>
  <si>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</si>
  <si>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</si>
  <si>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</si>
  <si>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</si>
  <si>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</si>
  <si>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</si>
  <si>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</si>
  <si>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</si>
  <si>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</si>
  <si>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</si>
  <si>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</si>
  <si>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</si>
  <si>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</si>
  <si>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</si>
  <si>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</si>
  <si>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</si>
  <si>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</si>
  <si>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</si>
  <si>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</si>
  <si>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</si>
  <si>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</si>
  <si>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</si>
  <si>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</si>
  <si>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</si>
  <si>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</si>
  <si>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</si>
  <si>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</si>
  <si>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</si>
  <si>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</si>
  <si>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</si>
  <si>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</si>
  <si>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</si>
  <si>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</si>
  <si>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</si>
  <si>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</si>
  <si>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</si>
  <si>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</si>
  <si>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</si>
  <si>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</si>
  <si>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</si>
  <si>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</si>
  <si>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</si>
  <si>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</si>
  <si>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</si>
  <si>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</si>
  <si>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</si>
  <si>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</si>
  <si>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</si>
  <si>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</si>
  <si>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</si>
  <si>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</si>
  <si>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</si>
  <si>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</si>
  <si>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</si>
  <si>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</si>
  <si>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</si>
  <si>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</si>
  <si>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</si>
  <si>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</si>
  <si>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</si>
  <si>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</si>
  <si>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</si>
  <si>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</si>
  <si>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</si>
  <si>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</si>
  <si>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</si>
  <si>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</si>
  <si>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</si>
  <si>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</si>
  <si>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</si>
  <si>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</si>
  <si>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</si>
  <si>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</si>
  <si>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</si>
  <si>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</si>
  <si>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</si>
  <si>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</si>
  <si>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</si>
  <si>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</si>
  <si>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</si>
  <si>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</si>
  <si>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</si>
  <si>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</si>
  <si>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</si>
  <si>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</si>
  <si>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</si>
  <si>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</si>
  <si>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</si>
  <si>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</si>
  <si>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</si>
  <si>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</si>
  <si>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</si>
  <si>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</si>
  <si>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</si>
  <si>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</si>
  <si>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</si>
  <si>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</si>
  <si>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</si>
  <si>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</si>
  <si>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</si>
  <si>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</si>
  <si>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</si>
  <si>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</si>
  <si>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</si>
  <si>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</si>
  <si>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</si>
  <si>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</si>
  <si>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</si>
  <si>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</si>
  <si>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</si>
  <si>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</si>
  <si>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</si>
  <si>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</si>
  <si>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</si>
  <si>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</si>
  <si>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</si>
  <si>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</si>
  <si>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</si>
  <si>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</si>
  <si>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</si>
  <si>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</si>
  <si>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</si>
  <si>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</si>
  <si>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</si>
  <si>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</si>
  <si>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</si>
  <si>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</si>
  <si>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</si>
  <si>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</si>
  <si>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</si>
  <si>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</si>
  <si>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</si>
  <si>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</si>
  <si>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</si>
  <si>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</si>
  <si>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</si>
  <si>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</si>
  <si>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</si>
  <si>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</si>
  <si>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</si>
  <si>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</si>
  <si>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</si>
  <si>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</si>
  <si>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</si>
  <si>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</si>
  <si>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</si>
  <si>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</si>
  <si>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</si>
  <si>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</si>
  <si>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</si>
  <si>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</si>
  <si>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</si>
  <si>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</si>
  <si>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</si>
  <si>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</si>
  <si>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</si>
  <si>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</si>
  <si>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</si>
  <si>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</si>
  <si>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</si>
  <si>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</si>
  <si>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</si>
  <si>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</si>
  <si>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</si>
  <si>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</si>
  <si>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</si>
  <si>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</si>
  <si>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</si>
  <si>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</si>
  <si>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</si>
  <si>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</si>
  <si>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</si>
  <si>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</si>
  <si>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</si>
  <si>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</si>
  <si>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</si>
  <si>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</si>
  <si>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</si>
  <si>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</si>
  <si>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</si>
  <si>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</si>
  <si>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</si>
  <si>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</si>
  <si>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</si>
  <si>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</si>
  <si>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</si>
  <si>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</si>
  <si>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</si>
  <si>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</si>
  <si>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</si>
  <si>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</si>
  <si>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</si>
  <si>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</si>
  <si>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</si>
  <si>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</si>
  <si>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</si>
  <si>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</si>
  <si>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</si>
  <si>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</si>
  <si>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</si>
  <si>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</si>
  <si>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</si>
  <si>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</si>
  <si>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</si>
  <si>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</si>
  <si>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</si>
  <si>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</si>
  <si>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</si>
  <si>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</si>
  <si>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</si>
  <si>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</si>
  <si>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</si>
  <si>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</si>
  <si>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</si>
  <si>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</si>
  <si>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</si>
  <si>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</si>
  <si>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</si>
  <si>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</si>
  <si>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</si>
  <si>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</si>
  <si>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</si>
  <si>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</si>
  <si>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</si>
  <si>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</si>
  <si>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</si>
  <si>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</si>
  <si>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</si>
  <si>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</si>
  <si>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</si>
  <si>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</si>
  <si>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</si>
  <si>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</si>
  <si>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</si>
  <si>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</si>
  <si>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</si>
  <si>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</si>
  <si>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</si>
  <si>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</si>
  <si>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</si>
  <si>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</si>
  <si>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</si>
  <si>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</si>
  <si>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</si>
  <si>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</si>
  <si>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</si>
  <si>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</si>
  <si>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</si>
  <si>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</si>
  <si>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</si>
  <si>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</si>
  <si>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</si>
  <si>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</si>
  <si>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</si>
  <si>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</si>
  <si>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</si>
  <si>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</si>
  <si>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</si>
  <si>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</si>
  <si>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</si>
  <si>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</si>
  <si>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</si>
  <si>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</si>
  <si>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</si>
  <si>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</si>
  <si>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</si>
  <si>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</si>
  <si>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</si>
  <si>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</si>
  <si>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</si>
  <si>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</si>
  <si>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</si>
  <si>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</si>
  <si>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</si>
  <si>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</si>
  <si>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</si>
  <si>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</si>
  <si>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</si>
  <si>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</si>
  <si>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</si>
  <si>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</si>
  <si>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</si>
  <si>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</si>
  <si>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</si>
  <si>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</si>
  <si>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</si>
  <si>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</si>
  <si>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</si>
  <si>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</si>
  <si>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</si>
  <si>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</si>
  <si>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</si>
  <si>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</si>
  <si>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</si>
  <si>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</si>
  <si>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</si>
  <si>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</si>
  <si>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</si>
  <si>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</si>
  <si>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</si>
  <si>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</si>
  <si>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</si>
  <si>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</si>
  <si>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</si>
  <si>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</si>
  <si>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</si>
  <si>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</si>
  <si>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</si>
  <si>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</si>
  <si>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</si>
  <si>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</si>
  <si>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</si>
  <si>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</si>
  <si>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</si>
  <si>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</si>
  <si>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</si>
  <si>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</si>
  <si>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</si>
  <si>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</si>
  <si>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</si>
  <si>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</si>
  <si>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</si>
  <si>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</si>
  <si>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</si>
  <si>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</si>
  <si>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</si>
  <si>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</si>
  <si>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</si>
  <si>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</si>
  <si>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</si>
  <si>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</si>
  <si>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</si>
  <si>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</si>
  <si>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</si>
  <si>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</si>
  <si>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</si>
  <si>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</si>
  <si>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</si>
  <si>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</si>
  <si>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</si>
  <si>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</si>
  <si>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</si>
  <si>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</si>
  <si>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</si>
  <si>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</si>
  <si>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</si>
  <si>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</si>
  <si>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</si>
  <si>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</si>
  <si>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</si>
  <si>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</si>
  <si>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</si>
  <si>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</si>
  <si>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</si>
  <si>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</si>
  <si>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</si>
  <si>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</si>
  <si>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</si>
  <si>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</si>
  <si>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</si>
  <si>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</si>
  <si>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</si>
  <si>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</si>
  <si>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</si>
  <si>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</si>
  <si>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</si>
  <si>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</si>
  <si>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</si>
  <si>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</si>
  <si>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</si>
  <si>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</si>
  <si>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</si>
  <si>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</si>
  <si>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</si>
  <si>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</si>
  <si>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</si>
  <si>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</si>
  <si>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</si>
  <si>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</si>
  <si>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</si>
  <si>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</si>
  <si>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</si>
  <si>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</si>
  <si>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</si>
  <si>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</si>
  <si>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</si>
  <si>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</si>
  <si>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</si>
  <si>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</si>
  <si>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</si>
  <si>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</si>
  <si>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</si>
  <si>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</si>
  <si>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</si>
  <si>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</si>
  <si>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</si>
  <si>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</si>
  <si>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</si>
  <si>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</si>
  <si>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</si>
  <si>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</si>
  <si>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</si>
  <si>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</si>
  <si>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</si>
  <si>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</si>
  <si>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</si>
  <si>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</si>
  <si>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</si>
  <si>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</si>
  <si>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</si>
  <si>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</si>
  <si>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</si>
  <si>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</si>
  <si>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</si>
  <si>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</si>
  <si>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</si>
  <si>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</si>
  <si>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</si>
  <si>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</si>
  <si>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</si>
  <si>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</si>
  <si>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</si>
  <si>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</si>
  <si>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</si>
  <si>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</si>
  <si>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</si>
  <si>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</si>
  <si>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</si>
  <si>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</si>
  <si>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</si>
  <si>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</si>
  <si>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</si>
  <si>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</si>
  <si>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</si>
  <si>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</si>
  <si>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</si>
  <si>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</si>
  <si>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</si>
  <si>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</si>
  <si>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</si>
  <si>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</si>
  <si>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</si>
  <si>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</si>
  <si>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</si>
  <si>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</si>
  <si>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</si>
  <si>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</si>
  <si>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</si>
  <si>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</si>
  <si>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</si>
  <si>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</si>
  <si>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</si>
  <si>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</si>
  <si>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</si>
  <si>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</si>
  <si>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</si>
  <si>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</si>
  <si>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</si>
  <si>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</si>
  <si>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</si>
  <si>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</si>
  <si>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</si>
  <si>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</si>
  <si>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</si>
  <si>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</si>
  <si>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</si>
  <si>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</si>
  <si>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</si>
  <si>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</si>
  <si>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</si>
  <si>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</si>
  <si>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</si>
  <si>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</si>
  <si>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</si>
  <si>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</si>
  <si>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</si>
  <si>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</si>
  <si>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</si>
  <si>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</si>
  <si>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</si>
  <si>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</si>
  <si>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</si>
  <si>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</si>
  <si>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</si>
  <si>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</si>
  <si>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</si>
  <si>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</si>
  <si>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</si>
  <si>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</si>
  <si>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</si>
  <si>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</si>
  <si>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</si>
  <si>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</si>
  <si>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</si>
  <si>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</si>
  <si>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</si>
  <si>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</si>
  <si>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</si>
  <si>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</si>
  <si>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</si>
  <si>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</si>
  <si>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</si>
  <si>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</si>
  <si>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</si>
  <si>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</si>
  <si>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</si>
  <si>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</si>
  <si>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</si>
  <si>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</si>
  <si>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</si>
  <si>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</si>
  <si>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</si>
  <si>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</si>
  <si>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</si>
  <si>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</si>
  <si>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</si>
  <si>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</si>
  <si>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</si>
  <si>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</si>
  <si>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</si>
  <si>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</si>
  <si>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</si>
  <si>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</si>
  <si>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</si>
  <si>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</si>
  <si>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</si>
  <si>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</si>
  <si>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</si>
  <si>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</si>
  <si>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</si>
  <si>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</si>
  <si>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</si>
  <si>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</si>
  <si>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</si>
  <si>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</si>
  <si>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</si>
  <si>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</si>
  <si>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</si>
  <si>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</si>
  <si>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</si>
  <si>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</si>
  <si>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</si>
  <si>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</si>
  <si>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</si>
  <si>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</si>
  <si>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</si>
  <si>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</si>
  <si>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</si>
  <si>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</si>
  <si>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</si>
  <si>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</si>
  <si>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</si>
  <si>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</si>
  <si>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</si>
  <si>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</si>
  <si>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</si>
  <si>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</si>
  <si>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</si>
  <si>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</si>
  <si>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</si>
  <si>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</si>
  <si>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</si>
  <si>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</si>
  <si>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</si>
  <si>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</si>
  <si>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</si>
  <si>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</si>
  <si>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</si>
  <si>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</si>
  <si>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</si>
  <si>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</si>
  <si>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</si>
  <si>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</si>
  <si>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</si>
  <si>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</si>
  <si>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</si>
  <si>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</si>
  <si>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</si>
  <si>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</si>
  <si>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</si>
  <si>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</si>
  <si>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</si>
  <si>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</si>
  <si>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</si>
  <si>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</si>
  <si>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</si>
  <si>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</si>
  <si>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</si>
  <si>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</si>
  <si>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</si>
  <si>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</si>
  <si>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</si>
  <si>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</si>
  <si>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</si>
  <si>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</si>
  <si>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</si>
  <si>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</si>
  <si>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</si>
  <si>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</si>
  <si>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</si>
  <si>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</si>
  <si>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</si>
  <si>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</si>
  <si>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</si>
  <si>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</si>
  <si>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</si>
  <si>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</si>
  <si>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</si>
  <si>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</si>
  <si>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</si>
  <si>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</si>
  <si>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</si>
  <si>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</si>
  <si>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</si>
  <si>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</si>
  <si>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</si>
  <si>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</si>
  <si>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</si>
  <si>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</si>
  <si>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</si>
  <si>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</si>
  <si>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</si>
  <si>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</si>
  <si>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</si>
  <si>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</si>
  <si>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</si>
  <si>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</si>
  <si>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</si>
  <si>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</si>
  <si>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</si>
  <si>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</si>
  <si>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</si>
  <si>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</si>
  <si>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</si>
  <si>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</si>
  <si>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</si>
  <si>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</si>
  <si>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</si>
  <si>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</si>
  <si>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</si>
  <si>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</si>
  <si>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</si>
  <si>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</si>
  <si>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</si>
  <si>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</si>
  <si>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</si>
  <si>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</si>
  <si>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</si>
  <si>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</si>
  <si>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</si>
  <si>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</si>
  <si>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</si>
  <si>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</si>
  <si>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</si>
  <si>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</si>
  <si>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</si>
  <si>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</si>
  <si>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</si>
  <si>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</si>
  <si>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</si>
  <si>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</si>
  <si>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</si>
  <si>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</si>
  <si>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</si>
  <si>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</si>
  <si>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</si>
  <si>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</si>
  <si>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</si>
  <si>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</si>
  <si>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</si>
  <si>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</si>
  <si>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</si>
  <si>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</si>
  <si>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</si>
  <si>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</si>
  <si>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</si>
  <si>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</si>
  <si>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</si>
  <si>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</si>
  <si>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</si>
  <si>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</si>
  <si>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</si>
  <si>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</si>
  <si>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</si>
  <si>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</si>
  <si>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</si>
  <si>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</si>
  <si>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</si>
  <si>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</si>
  <si>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</si>
  <si>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</si>
  <si>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</si>
  <si>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</si>
  <si>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</si>
  <si>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</si>
  <si>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</si>
  <si>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</si>
  <si>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</si>
  <si>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</si>
  <si>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</si>
  <si>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</si>
  <si>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</si>
  <si>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</si>
  <si>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</si>
  <si>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</si>
  <si>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</si>
  <si>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</si>
  <si>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</si>
  <si>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</si>
  <si>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</si>
  <si>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</si>
  <si>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</si>
  <si>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</si>
  <si>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</si>
  <si>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</si>
  <si>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</si>
  <si>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</si>
  <si>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</si>
  <si>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</si>
  <si>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</si>
  <si>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</si>
  <si>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</si>
  <si>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</si>
  <si>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</si>
  <si>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</si>
  <si>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</si>
  <si>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</si>
  <si>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</si>
  <si>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</si>
  <si>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</si>
  <si>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</si>
  <si>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</si>
  <si>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</si>
  <si>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</si>
  <si>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</si>
  <si>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</si>
  <si>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</si>
  <si>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</si>
  <si>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</si>
  <si>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</si>
  <si>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</si>
  <si>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</si>
  <si>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</si>
  <si>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</si>
  <si>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</si>
  <si>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</si>
  <si>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</si>
  <si>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</si>
  <si>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</si>
  <si>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</si>
  <si>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</si>
  <si>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</si>
  <si>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</si>
  <si>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</si>
  <si>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</si>
  <si>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</si>
  <si>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</si>
  <si>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</si>
  <si>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</si>
  <si>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</si>
  <si>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</si>
  <si>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</si>
  <si>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</si>
  <si>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</si>
  <si>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</si>
  <si>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</si>
  <si>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</si>
  <si>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</si>
  <si>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</si>
  <si>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</si>
  <si>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</si>
  <si>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</si>
  <si>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</si>
  <si>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</si>
  <si>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</si>
  <si>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</si>
  <si>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</si>
  <si>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</si>
  <si>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</si>
  <si>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</si>
  <si>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</si>
  <si>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</si>
  <si>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</si>
  <si>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</si>
  <si>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</si>
  <si>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</si>
  <si>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</si>
  <si>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</si>
  <si>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</si>
  <si>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</si>
  <si>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</si>
  <si>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</si>
  <si>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</si>
  <si>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</si>
  <si>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</si>
  <si>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</si>
  <si>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</si>
  <si>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</si>
  <si>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</si>
  <si>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</si>
  <si>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</si>
  <si>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</si>
  <si>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</si>
  <si>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</si>
  <si>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</si>
  <si>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</si>
  <si>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</si>
  <si>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</si>
  <si>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</si>
  <si>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</si>
  <si>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</si>
  <si>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</si>
  <si>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</si>
  <si>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</si>
  <si>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</si>
  <si>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</si>
  <si>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</si>
  <si>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</si>
  <si>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</si>
  <si>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</si>
  <si>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</si>
  <si>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</si>
  <si>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</si>
  <si>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</si>
  <si>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</si>
  <si>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</si>
  <si>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</si>
  <si>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</si>
  <si>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</si>
  <si>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</si>
  <si>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</si>
  <si>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</si>
  <si>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</si>
  <si>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</si>
  <si>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</si>
  <si>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</si>
  <si>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</si>
  <si>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</si>
  <si>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</si>
  <si>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</si>
  <si>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</si>
  <si>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</si>
  <si>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</si>
  <si>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</si>
  <si>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</si>
  <si>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</si>
  <si>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</si>
  <si>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</si>
  <si>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</si>
  <si>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</si>
  <si>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</si>
  <si>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</si>
  <si>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</si>
  <si>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</si>
  <si>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</si>
  <si>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</si>
  <si>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</si>
  <si>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</si>
  <si>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</si>
  <si>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</si>
  <si>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</si>
  <si>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</si>
  <si>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</si>
  <si>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</si>
  <si>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</si>
  <si>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</si>
  <si>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</si>
  <si>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</si>
  <si>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</si>
  <si>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</si>
  <si>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</si>
  <si>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</si>
  <si>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</si>
  <si>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</si>
  <si>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</si>
  <si>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</si>
  <si>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</si>
  <si>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</si>
  <si>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</si>
  <si>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</si>
  <si>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</si>
  <si>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</si>
  <si>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</si>
  <si>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</si>
  <si>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</si>
  <si>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</si>
  <si>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</si>
  <si>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</si>
  <si>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</si>
  <si>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</si>
  <si>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</si>
  <si>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</si>
  <si>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</si>
  <si>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</si>
  <si>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</si>
  <si>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</si>
  <si>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</si>
  <si>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</si>
  <si>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</si>
  <si>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</si>
  <si>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</si>
  <si>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</si>
  <si>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</si>
  <si>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</si>
  <si>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</si>
  <si>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</si>
  <si>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</si>
  <si>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</si>
  <si>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</si>
  <si>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</si>
  <si>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</si>
  <si>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</si>
  <si>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</si>
  <si>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</si>
  <si>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</si>
  <si>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</si>
  <si>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</si>
  <si>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</si>
  <si>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</si>
  <si>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</si>
  <si>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</si>
  <si>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</si>
  <si>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</si>
  <si>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</si>
  <si>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</si>
  <si>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</si>
  <si>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</si>
  <si>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</si>
  <si>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</si>
  <si>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</si>
  <si>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</si>
  <si>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</si>
  <si>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</si>
  <si>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</si>
  <si>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</si>
  <si>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</si>
  <si>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</si>
  <si>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</si>
  <si>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</si>
  <si>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</si>
  <si>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</si>
  <si>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</si>
  <si>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</si>
  <si>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</si>
  <si>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</si>
  <si>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</si>
  <si>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</si>
  <si>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</si>
  <si>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</si>
  <si>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</si>
  <si>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</si>
  <si>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</si>
  <si>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</si>
  <si>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</si>
  <si>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</si>
  <si>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</si>
  <si>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</si>
  <si>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</si>
  <si>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</si>
  <si>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</si>
  <si>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</si>
  <si>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</si>
  <si>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</si>
  <si>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</si>
  <si>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</si>
  <si>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</si>
  <si>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</si>
  <si>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</si>
  <si>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</si>
  <si>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</si>
  <si>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</si>
  <si>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</si>
  <si>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</si>
  <si>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</si>
  <si>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</si>
  <si>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</si>
  <si>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</si>
  <si>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</si>
  <si>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</si>
  <si>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</si>
  <si>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</si>
  <si>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</si>
  <si>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</si>
  <si>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</si>
  <si>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</si>
  <si>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</si>
  <si>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</si>
  <si>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</si>
  <si>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</si>
  <si>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</si>
  <si>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</si>
  <si>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</si>
  <si>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</si>
  <si>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</si>
  <si>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</si>
  <si>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</si>
  <si>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</si>
  <si>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</si>
  <si>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</si>
  <si>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</si>
  <si>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</si>
  <si>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</si>
  <si>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</si>
  <si>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</si>
  <si>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</si>
  <si>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</si>
  <si>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</si>
  <si>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</si>
  <si>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</si>
  <si>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</si>
  <si>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</si>
  <si>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</si>
  <si>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</si>
  <si>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</si>
  <si>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</si>
  <si>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</si>
  <si>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</si>
  <si>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</si>
  <si>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</si>
  <si>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</si>
  <si>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</si>
  <si>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</si>
  <si>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</si>
  <si>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</si>
  <si>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</si>
  <si>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</si>
  <si>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</si>
  <si>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</si>
  <si>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</si>
  <si>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</si>
  <si>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</si>
  <si>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</si>
  <si>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</si>
  <si>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</si>
  <si>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</si>
  <si>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</si>
  <si>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</si>
  <si>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</si>
  <si>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</si>
  <si>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</si>
  <si>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</si>
  <si>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</si>
  <si>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</si>
  <si>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</si>
  <si>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</si>
  <si>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</si>
  <si>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</si>
  <si>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</si>
  <si>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</si>
  <si>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</si>
  <si>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</si>
  <si>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</si>
  <si>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</si>
  <si>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</si>
  <si>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</si>
  <si>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</si>
  <si>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</si>
  <si>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</si>
  <si>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</si>
  <si>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</si>
  <si>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</si>
  <si>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</si>
  <si>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</si>
  <si>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</si>
  <si>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</si>
  <si>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</si>
  <si>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</si>
  <si>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</si>
  <si>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</si>
  <si>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</si>
  <si>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</si>
  <si>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</si>
  <si>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</si>
  <si>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</si>
  <si>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</si>
  <si>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</si>
  <si>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</si>
  <si>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</si>
  <si>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</si>
  <si>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</si>
  <si>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</si>
  <si>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</si>
  <si>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</si>
  <si>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</si>
  <si>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</si>
  <si>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</si>
  <si>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</si>
  <si>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</si>
  <si>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</si>
  <si>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</si>
  <si>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</si>
  <si>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</si>
  <si>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</si>
  <si>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</si>
  <si>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</si>
  <si>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</si>
  <si>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</si>
  <si>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</si>
  <si>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</si>
  <si>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</si>
  <si>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</si>
  <si>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</si>
  <si>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</si>
  <si>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</si>
  <si>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</si>
  <si>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</si>
  <si>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</si>
  <si>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</si>
  <si>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</si>
  <si>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</si>
  <si>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</si>
  <si>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</si>
  <si>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</si>
  <si>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</si>
  <si>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</si>
  <si>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</si>
  <si>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</si>
  <si>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</si>
  <si>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</si>
  <si>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</si>
  <si>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</si>
  <si>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</si>
  <si>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</si>
  <si>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</si>
  <si>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</si>
  <si>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</si>
  <si>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</si>
  <si>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</si>
  <si>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</si>
  <si>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</si>
  <si>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</si>
  <si>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</si>
  <si>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</si>
  <si>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</si>
  <si>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</si>
  <si>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</si>
  <si>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</si>
  <si>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</si>
  <si>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</si>
  <si>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</si>
  <si>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</si>
  <si>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</si>
  <si>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</si>
  <si>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</si>
  <si>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</si>
  <si>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</si>
  <si>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</si>
  <si>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</si>
  <si>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</si>
  <si>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</si>
  <si>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</si>
  <si>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</si>
  <si>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</si>
  <si>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</si>
  <si>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</si>
  <si>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</si>
  <si>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</si>
  <si>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</si>
  <si>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</si>
  <si>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</si>
  <si>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</si>
  <si>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</si>
  <si>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</si>
  <si>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</si>
  <si>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</si>
  <si>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</si>
  <si>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</si>
  <si>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</si>
  <si>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</si>
  <si>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</si>
  <si>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</si>
  <si>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</si>
  <si>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</si>
  <si>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</si>
  <si>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</si>
  <si>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</si>
  <si>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</si>
  <si>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</si>
  <si>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</si>
  <si>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</si>
  <si>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</si>
  <si>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</si>
  <si>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</si>
  <si>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</si>
  <si>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</si>
  <si>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</si>
  <si>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</si>
  <si>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</si>
  <si>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</si>
  <si>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</si>
  <si>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</si>
  <si>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</si>
  <si>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</si>
  <si>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</si>
  <si>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</si>
  <si>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</si>
  <si>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</si>
  <si>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</si>
  <si>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</si>
  <si>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</si>
  <si>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</si>
  <si>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</si>
  <si>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</si>
  <si>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</si>
  <si>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</si>
  <si>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</si>
  <si>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</si>
  <si>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</si>
  <si>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</si>
  <si>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</si>
  <si>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</si>
  <si>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</si>
  <si>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</si>
  <si>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</si>
  <si>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</si>
  <si>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</si>
  <si>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</si>
  <si>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</si>
  <si>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</si>
  <si>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</si>
  <si>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</si>
  <si>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</si>
  <si>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</si>
  <si>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</si>
  <si>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</si>
  <si>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</si>
  <si>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</si>
  <si>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</si>
  <si>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</si>
  <si>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</si>
  <si>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</si>
  <si>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</si>
  <si>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</si>
  <si>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</si>
  <si>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</si>
  <si>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</si>
  <si>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</si>
  <si>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</si>
  <si>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</si>
  <si>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</si>
  <si>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</si>
  <si>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</si>
  <si>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</si>
  <si>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</si>
  <si>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</si>
  <si>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</si>
  <si>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</si>
  <si>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</si>
  <si>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</si>
  <si>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</si>
  <si>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</si>
  <si>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</si>
  <si>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</si>
  <si>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</si>
  <si>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</si>
  <si>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</si>
  <si>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</si>
  <si>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</si>
  <si>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</si>
  <si>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</si>
  <si>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</si>
  <si>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</si>
  <si>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</si>
  <si>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</si>
  <si>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</si>
  <si>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</si>
  <si>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</si>
  <si>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</si>
  <si>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</si>
  <si>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</si>
  <si>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</si>
  <si>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</si>
  <si>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</si>
  <si>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</si>
  <si>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</si>
  <si>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</si>
  <si>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</si>
  <si>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</si>
  <si>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</si>
  <si>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</si>
  <si>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</si>
  <si>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</si>
  <si>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</si>
  <si>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</si>
  <si>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</si>
  <si>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</si>
  <si>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</si>
  <si>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</si>
  <si>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</si>
  <si>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</si>
  <si>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</si>
  <si>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</si>
  <si>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</si>
  <si>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</si>
  <si>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</si>
  <si>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</si>
  <si>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</si>
  <si>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</si>
  <si>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</si>
  <si>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</si>
  <si>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</si>
  <si>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</si>
  <si>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</si>
  <si>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</si>
  <si>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</si>
  <si>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</si>
  <si>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</si>
  <si>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</si>
  <si>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</si>
  <si>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</si>
  <si>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</si>
  <si>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</si>
  <si>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</si>
  <si>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</si>
  <si>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</si>
  <si>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</si>
  <si>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</si>
  <si>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</si>
  <si>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</si>
  <si>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</si>
  <si>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</si>
  <si>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</si>
  <si>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</si>
  <si>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</si>
  <si>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</si>
  <si>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</si>
  <si>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</si>
  <si>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</si>
  <si>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</si>
  <si>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</si>
  <si>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</si>
  <si>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</si>
  <si>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</si>
  <si>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</si>
  <si>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</si>
  <si>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</si>
  <si>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</si>
  <si>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</si>
  <si>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</si>
  <si>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</si>
  <si>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</si>
  <si>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</si>
  <si>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</si>
  <si>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</si>
  <si>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</si>
  <si>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</si>
  <si>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</si>
  <si>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</si>
  <si>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</si>
  <si>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</si>
  <si>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</si>
  <si>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</si>
  <si>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</si>
  <si>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</si>
  <si>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</si>
  <si>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</si>
  <si>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</si>
  <si>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</si>
  <si>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</si>
  <si>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</si>
  <si>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</si>
  <si>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</si>
  <si>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</si>
  <si>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</si>
  <si>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</si>
  <si>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</si>
  <si>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</si>
  <si>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</si>
  <si>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</si>
  <si>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</si>
  <si>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</si>
  <si>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</si>
  <si>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</si>
  <si>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</si>
  <si>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</si>
  <si>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</si>
  <si>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</si>
  <si>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</si>
  <si>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</si>
  <si>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</si>
  <si>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</si>
  <si>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</si>
  <si>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</si>
  <si>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</si>
  <si>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</si>
  <si>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</si>
  <si>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</si>
  <si>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</si>
  <si>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</si>
  <si>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</si>
  <si>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</si>
  <si>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</si>
  <si>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</si>
  <si>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</si>
  <si>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</si>
  <si>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</si>
  <si>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</si>
  <si>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</si>
  <si>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</si>
  <si>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</si>
  <si>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</si>
  <si>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</si>
  <si>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</si>
  <si>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</si>
  <si>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</si>
  <si>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</si>
  <si>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</si>
  <si>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</si>
  <si>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</si>
  <si>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</si>
  <si>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</si>
  <si>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</si>
  <si>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</si>
  <si>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</si>
  <si>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</si>
  <si>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</si>
  <si>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</si>
  <si>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</si>
  <si>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</si>
  <si>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</si>
  <si>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</si>
  <si>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</si>
  <si>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</si>
  <si>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</si>
  <si>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</si>
  <si>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</si>
  <si>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</si>
  <si>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</si>
  <si>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</si>
  <si>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</si>
  <si>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</si>
  <si>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</si>
  <si>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</si>
  <si>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</si>
  <si>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</si>
  <si>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</si>
  <si>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</si>
  <si>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</si>
  <si>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</si>
  <si>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</si>
  <si>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</si>
  <si>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</si>
  <si>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</si>
  <si>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</si>
  <si>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</si>
  <si>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</si>
  <si>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</si>
  <si>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</si>
  <si>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</si>
  <si>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</si>
  <si>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</si>
  <si>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</si>
  <si>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</si>
  <si>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</si>
  <si>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</si>
  <si>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</si>
  <si>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</si>
  <si>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</si>
  <si>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</si>
  <si>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</si>
  <si>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</si>
  <si>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</si>
  <si>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</si>
  <si>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</si>
  <si>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</si>
  <si>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</si>
  <si>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</si>
  <si>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</si>
  <si>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</si>
  <si>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</si>
  <si>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</si>
  <si>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</si>
  <si>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</si>
  <si>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</si>
  <si>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</si>
  <si>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</si>
  <si>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</si>
  <si>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</si>
  <si>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</si>
  <si>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</si>
  <si>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</si>
  <si>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</si>
  <si>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</si>
  <si>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</si>
  <si>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</si>
  <si>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</si>
  <si>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</si>
  <si>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</si>
  <si>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</si>
  <si>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</si>
  <si>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</si>
  <si>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</si>
  <si>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</si>
  <si>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</si>
  <si>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</si>
  <si>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</si>
  <si>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</si>
  <si>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</si>
  <si>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</si>
  <si>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</si>
  <si>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</si>
  <si>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</si>
  <si>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</si>
  <si>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</si>
  <si>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</si>
  <si>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</si>
  <si>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</si>
  <si>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</si>
  <si>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</si>
  <si>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</si>
  <si>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</si>
  <si>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</si>
  <si>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</si>
  <si>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</si>
  <si>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</si>
  <si>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</si>
  <si>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</si>
  <si>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</si>
  <si>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</si>
  <si>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</si>
  <si>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</si>
  <si>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</si>
  <si>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</si>
  <si>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</si>
  <si>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</si>
  <si>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</si>
  <si>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</si>
  <si>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</si>
  <si>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</si>
  <si>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</si>
  <si>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</si>
  <si>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</si>
  <si>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</si>
  <si>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</si>
  <si>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</si>
  <si>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</si>
  <si>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</si>
  <si>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</si>
  <si>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</si>
  <si>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</si>
  <si>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</si>
  <si>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</si>
  <si>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</si>
  <si>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</si>
  <si>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</si>
  <si>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</si>
  <si>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</si>
  <si>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</si>
  <si>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</si>
  <si>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</si>
  <si>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</si>
  <si>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</si>
  <si>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</si>
  <si>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</si>
  <si>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</si>
  <si>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</si>
  <si>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</si>
  <si>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</si>
  <si>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</si>
  <si>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</si>
  <si>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</si>
  <si>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</si>
  <si>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</si>
  <si>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</si>
  <si>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</si>
  <si>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</si>
  <si>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</si>
  <si>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</si>
  <si>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</si>
  <si>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</si>
  <si>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</si>
  <si>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</si>
  <si>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</si>
  <si>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</si>
  <si>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</si>
  <si>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</si>
  <si>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</si>
  <si>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</si>
  <si>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</si>
  <si>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</si>
  <si>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</si>
  <si>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</si>
  <si>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</si>
  <si>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</si>
  <si>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</si>
  <si>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</si>
  <si>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</si>
  <si>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</si>
  <si>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</si>
  <si>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</si>
  <si>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</si>
  <si>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</si>
  <si>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</si>
  <si>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</si>
  <si>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</si>
  <si>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</si>
  <si>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</si>
  <si>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</si>
  <si>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</si>
  <si>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</si>
  <si>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</si>
  <si>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</si>
  <si>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</si>
  <si>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</si>
  <si>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</si>
  <si>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</si>
  <si>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</si>
  <si>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</si>
  <si>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</si>
  <si>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</si>
  <si>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</si>
  <si>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</si>
  <si>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</si>
  <si>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</si>
  <si>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</si>
  <si>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</si>
  <si>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</si>
  <si>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</si>
  <si>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</si>
  <si>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</si>
  <si>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</si>
  <si>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</si>
  <si>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</si>
  <si>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</si>
  <si>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</si>
  <si>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</si>
  <si>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</si>
  <si>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</si>
  <si>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</si>
  <si>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</si>
  <si>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</si>
  <si>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</si>
  <si>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</si>
  <si>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</si>
  <si>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</si>
  <si>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</si>
  <si>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</si>
  <si>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</si>
  <si>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</si>
  <si>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</si>
  <si>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</si>
  <si>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</si>
  <si>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</si>
  <si>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</si>
  <si>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</si>
  <si>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</si>
  <si>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</si>
  <si>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</si>
  <si>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</si>
  <si>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</si>
  <si>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</si>
  <si>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</si>
  <si>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</si>
  <si>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</si>
  <si>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</si>
  <si>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</si>
  <si>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</si>
  <si>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</si>
  <si>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</si>
  <si>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</si>
  <si>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</si>
  <si>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</si>
  <si>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</si>
  <si>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</si>
  <si>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</si>
  <si>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</si>
  <si>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</si>
  <si>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</si>
  <si>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</si>
  <si>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</si>
  <si>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</si>
  <si>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</si>
  <si>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</si>
  <si>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</si>
  <si>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</si>
  <si>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</si>
  <si>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</si>
  <si>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</si>
  <si>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</si>
  <si>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</si>
  <si>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</si>
  <si>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</si>
  <si>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</si>
  <si>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</si>
  <si>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</si>
  <si>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</si>
  <si>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</si>
  <si>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</si>
  <si>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</si>
  <si>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</si>
  <si>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</si>
  <si>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</si>
  <si>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</si>
  <si>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</si>
  <si>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</si>
  <si>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</si>
  <si>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</si>
  <si>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</si>
  <si>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</si>
  <si>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</si>
  <si>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</si>
  <si>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</si>
  <si>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</si>
  <si>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</si>
  <si>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</si>
  <si>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</si>
  <si>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</si>
  <si>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</si>
  <si>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</si>
  <si>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</si>
  <si>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</si>
  <si>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</si>
  <si>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</si>
  <si>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</si>
  <si>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</si>
  <si>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</si>
  <si>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</si>
  <si>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</si>
  <si>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</si>
  <si>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</si>
  <si>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</si>
  <si>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</si>
  <si>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</si>
  <si>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</si>
  <si>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</si>
  <si>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</si>
  <si>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</si>
  <si>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</si>
  <si>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</si>
  <si>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</si>
  <si>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</si>
  <si>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</si>
  <si>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</si>
  <si>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</si>
  <si>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</si>
  <si>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</si>
  <si>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</si>
  <si>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</si>
  <si>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</si>
  <si>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</si>
  <si>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</si>
  <si>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</si>
  <si>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</si>
  <si>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</si>
  <si>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</si>
  <si>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</si>
  <si>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</si>
  <si>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</si>
  <si>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</si>
  <si>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</si>
  <si>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</si>
  <si>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</si>
  <si>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</si>
  <si>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</si>
  <si>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</si>
  <si>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</si>
  <si>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</si>
  <si>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</si>
  <si>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</si>
  <si>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</si>
  <si>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</si>
  <si>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</si>
  <si>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</si>
  <si>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</si>
  <si>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</si>
  <si>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</si>
  <si>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</si>
  <si>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</si>
  <si>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</si>
  <si>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</si>
  <si>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</si>
  <si>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</si>
  <si>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</si>
  <si>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</si>
  <si>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</si>
  <si>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</si>
  <si>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</si>
  <si>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</si>
  <si>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</si>
  <si>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</si>
  <si>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</si>
  <si>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</si>
  <si>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</si>
  <si>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</si>
  <si>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</si>
  <si>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</si>
  <si>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</si>
  <si>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</si>
  <si>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</si>
  <si>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</si>
  <si>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</si>
  <si>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</si>
  <si>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</si>
  <si>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</si>
  <si>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</si>
  <si>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</si>
  <si>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</si>
  <si>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</si>
  <si>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</si>
  <si>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</si>
  <si>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</si>
  <si>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</si>
  <si>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</si>
  <si>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</si>
  <si>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</si>
  <si>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</si>
  <si>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</si>
  <si>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</si>
  <si>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</si>
  <si>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</si>
  <si>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</si>
  <si>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</si>
  <si>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</si>
  <si>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</si>
  <si>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</si>
  <si>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</si>
  <si>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</si>
  <si>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</si>
  <si>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</si>
  <si>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</si>
  <si>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</si>
  <si>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</si>
  <si>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</si>
  <si>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</si>
  <si>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</si>
  <si>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</si>
  <si>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</si>
  <si>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</si>
  <si>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</si>
  <si>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</si>
  <si>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</si>
  <si>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</si>
  <si>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</si>
  <si>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</si>
  <si>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</si>
  <si>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</si>
  <si>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</si>
  <si>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</si>
  <si>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</si>
  <si>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</si>
  <si>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</si>
  <si>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</si>
  <si>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</si>
  <si>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</si>
  <si>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</si>
  <si>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</si>
  <si>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</si>
  <si>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</si>
  <si>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</si>
  <si>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</si>
  <si>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</si>
  <si>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</si>
  <si>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</si>
  <si>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</si>
  <si>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</si>
  <si>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</si>
  <si>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</si>
  <si>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</si>
  <si>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</si>
  <si>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</si>
  <si>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</si>
  <si>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</si>
  <si>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</si>
  <si>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</si>
  <si>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</si>
  <si>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</si>
  <si>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</si>
  <si>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</si>
  <si>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</si>
  <si>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</si>
  <si>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</si>
  <si>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</si>
  <si>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</si>
  <si>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</si>
  <si>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</si>
  <si>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</si>
  <si>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</si>
  <si>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</si>
  <si>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</si>
  <si>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</si>
  <si>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</si>
  <si>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</si>
  <si>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</si>
  <si>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</si>
  <si>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</si>
  <si>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</si>
  <si>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</si>
  <si>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</si>
  <si>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</si>
  <si>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</si>
  <si>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</si>
  <si>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</si>
  <si>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</si>
  <si>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</si>
  <si>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</si>
  <si>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</si>
  <si>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</si>
  <si>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</si>
  <si>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</si>
  <si>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</si>
  <si>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</si>
  <si>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</si>
  <si>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</si>
  <si>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</si>
  <si>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</si>
  <si>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</si>
  <si>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</si>
  <si>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</si>
  <si>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</si>
  <si>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</si>
  <si>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</si>
  <si>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</si>
  <si>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</si>
  <si>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</si>
  <si>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</si>
  <si>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</si>
  <si>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</si>
  <si>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</si>
  <si>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</si>
  <si>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</si>
  <si>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</si>
  <si>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</si>
  <si>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</si>
  <si>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</si>
  <si>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</si>
  <si>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</si>
  <si>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</si>
  <si>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</si>
  <si>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</si>
  <si>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</si>
  <si>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</si>
  <si>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</si>
  <si>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</si>
  <si>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</si>
  <si>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</si>
  <si>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</si>
  <si>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</si>
  <si>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</si>
  <si>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</si>
  <si>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</si>
  <si>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</si>
  <si>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</si>
  <si>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</si>
  <si>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</si>
  <si>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</si>
  <si>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</si>
  <si>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</si>
  <si>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</si>
  <si>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</si>
  <si>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</si>
  <si>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</si>
  <si>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</si>
  <si>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</si>
  <si>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</si>
  <si>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</si>
  <si>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</si>
  <si>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</si>
  <si>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</si>
  <si>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</si>
  <si>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</si>
  <si>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</si>
  <si>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</si>
  <si>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</si>
  <si>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</si>
  <si>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</si>
  <si>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</si>
  <si>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</si>
  <si>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</si>
  <si>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</si>
  <si>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</si>
  <si>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</si>
  <si>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</si>
  <si>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</si>
  <si>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</si>
  <si>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</si>
  <si>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</si>
  <si>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</si>
  <si>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</si>
  <si>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</si>
  <si>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</si>
  <si>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</si>
  <si>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</si>
  <si>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</si>
  <si>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</si>
  <si>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</si>
  <si>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</si>
  <si>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</si>
  <si>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</si>
  <si>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</si>
  <si>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</si>
  <si>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</si>
  <si>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</si>
  <si>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</si>
  <si>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</si>
  <si>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</si>
  <si>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</si>
  <si>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</si>
  <si>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</si>
  <si>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</si>
  <si>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</si>
  <si>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</si>
  <si>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</si>
  <si>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</si>
  <si>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</si>
  <si>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</si>
  <si>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</si>
  <si>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</si>
  <si>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</si>
  <si>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</si>
  <si>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</si>
  <si>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</si>
  <si>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</si>
  <si>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</si>
  <si>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</si>
  <si>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</si>
  <si>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</si>
  <si>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</si>
  <si>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</si>
  <si>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</si>
  <si>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</si>
  <si>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</si>
  <si>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</si>
  <si>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</si>
  <si>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</si>
  <si>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</si>
  <si>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</si>
  <si>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</si>
  <si>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</si>
  <si>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</si>
  <si>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</si>
  <si>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</si>
  <si>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</si>
  <si>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</si>
  <si>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</si>
  <si>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</si>
  <si>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</si>
  <si>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</si>
  <si>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</si>
  <si>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</si>
  <si>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</si>
  <si>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</si>
  <si>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</si>
  <si>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</si>
  <si>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</si>
  <si>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</si>
  <si>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</si>
  <si>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</si>
  <si>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</si>
  <si>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</si>
  <si>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</si>
  <si>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</si>
  <si>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</si>
  <si>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</si>
  <si>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</si>
  <si>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</si>
  <si>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</si>
  <si>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</si>
  <si>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</si>
  <si>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</si>
  <si>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</si>
  <si>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</si>
  <si>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</si>
  <si>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</si>
  <si>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</si>
  <si>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</si>
  <si>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</si>
  <si>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</si>
  <si>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</si>
  <si>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</si>
  <si>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</si>
  <si>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</si>
  <si>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</si>
  <si>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</si>
  <si>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</si>
  <si>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</si>
  <si>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</si>
  <si>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</si>
  <si>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</si>
  <si>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</si>
  <si>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</si>
  <si>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</si>
  <si>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</si>
  <si>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</si>
  <si>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</si>
  <si>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</si>
  <si>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</si>
  <si>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</si>
  <si>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</si>
  <si>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</si>
  <si>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</si>
  <si>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</si>
  <si>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</si>
  <si>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</si>
  <si>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</si>
  <si>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</si>
  <si>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</si>
  <si>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</si>
  <si>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</si>
  <si>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</si>
  <si>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</si>
  <si>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</si>
  <si>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</si>
  <si>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</si>
  <si>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</si>
  <si>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</si>
  <si>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</si>
  <si>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</si>
  <si>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</si>
  <si>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</si>
  <si>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</si>
  <si>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</si>
  <si>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</si>
  <si>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</si>
  <si>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</si>
  <si>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</si>
  <si>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</si>
  <si>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</si>
  <si>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</si>
  <si>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</si>
  <si>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</si>
  <si>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</si>
  <si>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</si>
  <si>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</si>
  <si>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</si>
  <si>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</si>
  <si>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</si>
  <si>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</si>
  <si>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</si>
  <si>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</si>
  <si>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</si>
  <si>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</si>
  <si>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</si>
  <si>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</si>
  <si>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</si>
  <si>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</si>
  <si>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</si>
  <si>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</si>
  <si>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</si>
  <si>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</si>
  <si>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</si>
  <si>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</si>
  <si>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</si>
  <si>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</si>
  <si>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</si>
  <si>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</si>
  <si>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</si>
  <si>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</si>
  <si>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</si>
  <si>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</si>
  <si>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</si>
  <si>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</si>
  <si>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</si>
  <si>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</si>
  <si>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</si>
  <si>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</si>
  <si>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</si>
  <si>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</si>
  <si>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</si>
  <si>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</si>
  <si>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</si>
  <si>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</si>
  <si>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</si>
  <si>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</si>
  <si>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</si>
  <si>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</si>
  <si>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</si>
  <si>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</si>
  <si>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</si>
  <si>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</si>
  <si>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</si>
  <si>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</si>
  <si>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</si>
  <si>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</si>
  <si>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</si>
  <si>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</si>
  <si>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</si>
  <si>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</si>
  <si>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</si>
  <si>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</si>
  <si>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</si>
  <si>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</si>
  <si>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</si>
  <si>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</si>
  <si>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</si>
  <si>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</si>
  <si>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</si>
  <si>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</si>
  <si>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</si>
  <si>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</si>
  <si>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</si>
  <si>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</si>
  <si>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</si>
  <si>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</si>
  <si>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</si>
  <si>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</si>
  <si>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</si>
  <si>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</si>
  <si>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</si>
  <si>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</si>
  <si>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</si>
  <si>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</si>
  <si>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</si>
  <si>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</si>
  <si>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</si>
  <si>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</si>
  <si>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</si>
  <si>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</si>
  <si>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</si>
  <si>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</si>
  <si>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</si>
  <si>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</si>
  <si>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</si>
  <si>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</si>
  <si>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</si>
  <si>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</si>
  <si>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</si>
  <si>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</si>
  <si>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</si>
  <si>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</si>
  <si>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</si>
  <si>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</si>
  <si>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</si>
  <si>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</si>
  <si>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</si>
  <si>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</si>
  <si>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</si>
  <si>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</si>
  <si>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</si>
  <si>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</si>
  <si>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</si>
  <si>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</si>
  <si>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</si>
  <si>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</si>
  <si>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</si>
  <si>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</si>
  <si>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</si>
  <si>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</si>
  <si>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</si>
  <si>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</si>
  <si>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</si>
  <si>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</si>
  <si>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</si>
  <si>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</si>
  <si>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</si>
  <si>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</si>
  <si>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</si>
  <si>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</si>
  <si>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</si>
  <si>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</si>
  <si>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</si>
  <si>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</si>
  <si>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</si>
  <si>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</si>
  <si>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</si>
  <si>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</si>
  <si>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</si>
  <si>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</si>
  <si>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</si>
  <si>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</si>
  <si>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</si>
  <si>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</si>
  <si>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</si>
  <si>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</si>
  <si>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</si>
  <si>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</si>
  <si>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</si>
  <si>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</si>
  <si>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</si>
  <si>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</si>
  <si>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</si>
  <si>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</si>
  <si>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</si>
  <si>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</si>
  <si>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</si>
  <si>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</si>
  <si>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</si>
  <si>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</si>
  <si>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</si>
  <si>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</si>
  <si>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</si>
  <si>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</si>
  <si>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</si>
  <si>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</si>
  <si>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</si>
  <si>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</si>
  <si>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</si>
  <si>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</si>
  <si>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</si>
  <si>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</si>
  <si>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</si>
  <si>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</si>
  <si>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</si>
  <si>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</si>
  <si>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</si>
  <si>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</si>
  <si>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</si>
  <si>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</si>
  <si>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</si>
  <si>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</si>
  <si>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</si>
  <si>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</si>
  <si>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</si>
  <si>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</si>
  <si>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</si>
  <si>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</si>
  <si>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</si>
  <si>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</si>
  <si>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</si>
  <si>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</si>
  <si>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</si>
  <si>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</si>
  <si>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</si>
  <si>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</si>
  <si>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</si>
  <si>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</si>
  <si>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</si>
  <si>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</si>
  <si>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</si>
  <si>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</si>
  <si>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</si>
  <si>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</si>
  <si>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</si>
  <si>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</si>
  <si>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</si>
  <si>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</si>
  <si>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</si>
  <si>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</si>
  <si>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</si>
  <si>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</si>
  <si>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</si>
  <si>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</si>
  <si>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</si>
  <si>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</si>
  <si>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</si>
  <si>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</si>
  <si>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</si>
  <si>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</si>
  <si>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</si>
  <si>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</si>
  <si>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</si>
  <si>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</si>
  <si>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</si>
  <si>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</si>
  <si>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</si>
  <si>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</si>
  <si>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</si>
  <si>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</si>
  <si>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</si>
  <si>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</si>
  <si>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</si>
  <si>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</si>
  <si>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</si>
  <si>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</si>
  <si>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</si>
  <si>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</si>
  <si>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</si>
  <si>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</si>
  <si>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</si>
  <si>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</si>
  <si>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</si>
  <si>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</si>
  <si>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</si>
  <si>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</si>
  <si>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</si>
  <si>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</si>
  <si>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</si>
  <si>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</si>
  <si>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</si>
  <si>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</si>
  <si>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</si>
  <si>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</si>
  <si>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</si>
  <si>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</si>
  <si>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</si>
  <si>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</si>
  <si>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</si>
  <si>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</si>
  <si>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</si>
  <si>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</si>
  <si>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</si>
  <si>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</si>
  <si>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</si>
  <si>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</si>
  <si>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</si>
  <si>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</si>
  <si>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</si>
  <si>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</si>
  <si>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</si>
  <si>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</si>
  <si>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</si>
  <si>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</si>
  <si>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</si>
  <si>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</si>
  <si>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</si>
  <si>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</si>
  <si>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</si>
  <si>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</si>
  <si>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</si>
  <si>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</si>
  <si>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</si>
  <si>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</si>
  <si>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</si>
  <si>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</si>
  <si>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</si>
  <si>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</si>
  <si>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</si>
  <si>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</si>
  <si>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</si>
  <si>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</si>
  <si>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</si>
  <si>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</si>
  <si>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</si>
  <si>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</si>
  <si>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</si>
  <si>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</si>
  <si>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</si>
  <si>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</si>
  <si>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</si>
  <si>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</si>
  <si>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</si>
  <si>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</si>
  <si>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</si>
  <si>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</si>
  <si>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</si>
  <si>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</si>
  <si>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</si>
  <si>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</si>
  <si>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</si>
  <si>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</si>
  <si>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</si>
  <si>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</si>
  <si>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</si>
  <si>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</si>
  <si>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</si>
  <si>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</si>
  <si>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</si>
  <si>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</si>
  <si>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</si>
  <si>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</si>
  <si>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</si>
  <si>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</si>
  <si>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</si>
  <si>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</si>
  <si>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</si>
  <si>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</si>
  <si>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</si>
  <si>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</si>
  <si>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</si>
  <si>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</si>
  <si>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</si>
  <si>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</si>
  <si>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</si>
  <si>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</si>
  <si>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</si>
  <si>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</si>
  <si>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</si>
  <si>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</si>
  <si>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</si>
  <si>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</si>
  <si>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</si>
  <si>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</si>
  <si>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</si>
  <si>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</si>
  <si>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</si>
  <si>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</si>
  <si>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</si>
  <si>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</si>
  <si>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</si>
  <si>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</si>
  <si>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</si>
  <si>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</si>
  <si>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</si>
  <si>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</si>
  <si>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</si>
  <si>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</si>
  <si>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</si>
  <si>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</si>
  <si>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</si>
  <si>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</si>
  <si>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</si>
  <si>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</si>
  <si>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</si>
  <si>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</si>
  <si>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</si>
  <si>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</si>
  <si>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</si>
  <si>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</si>
  <si>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</si>
  <si>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</si>
  <si>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</si>
  <si>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</si>
  <si>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</si>
  <si>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</si>
  <si>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</si>
  <si>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</si>
  <si>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</si>
  <si>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</si>
  <si>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</si>
  <si>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</si>
  <si>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</si>
  <si>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</si>
  <si>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</si>
  <si>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</si>
  <si>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</si>
  <si>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</si>
  <si>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</si>
  <si>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</si>
  <si>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</si>
  <si>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</si>
  <si>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</si>
  <si>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</si>
  <si>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</si>
  <si>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</si>
  <si>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</si>
  <si>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</si>
  <si>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</si>
  <si>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</si>
  <si>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</si>
  <si>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</si>
  <si>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</si>
  <si>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</si>
  <si>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</si>
  <si>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</si>
  <si>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</si>
  <si>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</si>
  <si>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</si>
  <si>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</si>
  <si>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</si>
  <si>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</si>
  <si>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</si>
  <si>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</si>
  <si>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</si>
  <si>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</si>
  <si>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</si>
  <si>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</si>
  <si>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</si>
  <si>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</si>
  <si>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</si>
  <si>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</si>
  <si>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</si>
  <si>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</si>
  <si>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</si>
  <si>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</si>
  <si>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</si>
  <si>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</si>
  <si>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</si>
  <si>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</si>
  <si>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</si>
  <si>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</si>
  <si>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</si>
  <si>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</si>
  <si>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</si>
  <si>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</si>
  <si>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</si>
  <si>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</si>
  <si>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</si>
  <si>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</si>
  <si>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</si>
  <si>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</si>
  <si>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</si>
  <si>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</si>
  <si>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</si>
  <si>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</si>
  <si>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</si>
  <si>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</si>
  <si>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</si>
  <si>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</si>
  <si>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</si>
  <si>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</si>
  <si>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</si>
  <si>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</si>
  <si>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</si>
  <si>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</si>
  <si>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</si>
  <si>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</si>
  <si>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</si>
  <si>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</si>
  <si>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</si>
  <si>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</si>
  <si>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</si>
  <si>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</si>
  <si>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</si>
  <si>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</si>
  <si>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</si>
  <si>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</si>
  <si>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</si>
  <si>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</si>
  <si>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</si>
  <si>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</si>
  <si>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</si>
  <si>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</si>
  <si>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</si>
  <si>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</si>
  <si>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</si>
  <si>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</si>
  <si>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</si>
  <si>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</si>
  <si>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</si>
  <si>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</si>
  <si>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</si>
  <si>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</si>
  <si>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</si>
  <si>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</si>
  <si>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</si>
  <si>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</si>
  <si>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</si>
  <si>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</si>
  <si>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</si>
  <si>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</si>
  <si>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</si>
  <si>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</si>
  <si>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</si>
  <si>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</si>
  <si>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</si>
  <si>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</si>
  <si>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</si>
  <si>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</si>
  <si>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</si>
  <si>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</si>
  <si>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</si>
  <si>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</si>
  <si>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</si>
  <si>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</si>
  <si>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</si>
  <si>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</si>
  <si>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</si>
  <si>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</si>
  <si>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</si>
  <si>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</si>
  <si>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</si>
  <si>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</si>
  <si>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</si>
  <si>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</si>
  <si>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</si>
  <si>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</si>
  <si>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</si>
  <si>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</si>
  <si>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</si>
  <si>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</si>
  <si>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</si>
  <si>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</si>
  <si>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</si>
  <si>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</si>
  <si>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</si>
  <si>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</si>
  <si>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</si>
  <si>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</si>
  <si>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</si>
  <si>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</si>
  <si>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</si>
  <si>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</si>
  <si>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</si>
  <si>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</si>
  <si>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</si>
  <si>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</si>
  <si>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</si>
  <si>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</si>
  <si>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</si>
  <si>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</si>
  <si>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</si>
  <si>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</si>
  <si>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</si>
  <si>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</si>
  <si>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</si>
  <si>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</si>
  <si>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</si>
  <si>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</si>
  <si>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</si>
  <si>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</si>
  <si>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</si>
  <si>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</si>
  <si>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</si>
  <si>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</si>
  <si>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</si>
  <si>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</si>
  <si>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</si>
  <si>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</si>
  <si>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</si>
  <si>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</si>
  <si>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</si>
  <si>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</si>
  <si>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</si>
  <si>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</si>
  <si>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</si>
  <si>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</si>
  <si>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</si>
  <si>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</si>
  <si>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</si>
  <si>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</si>
  <si>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</si>
  <si>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</si>
  <si>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</si>
  <si>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</si>
  <si>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</si>
  <si>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</si>
  <si>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</si>
  <si>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</si>
  <si>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</si>
  <si>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</si>
  <si>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</si>
  <si>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</si>
  <si>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</si>
  <si>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</si>
  <si>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</si>
  <si>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</si>
  <si>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</si>
  <si>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</si>
  <si>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</si>
  <si>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</si>
  <si>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</si>
  <si>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</si>
  <si>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</si>
  <si>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</si>
  <si>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</si>
  <si>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</si>
  <si>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</si>
  <si>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</si>
  <si>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</si>
  <si>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</si>
  <si>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</si>
  <si>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</si>
  <si>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</si>
  <si>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</si>
  <si>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</si>
  <si>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</si>
  <si>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</si>
  <si>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</si>
  <si>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</si>
  <si>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</si>
  <si>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</si>
  <si>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</si>
  <si>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</si>
  <si>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</si>
  <si>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</si>
  <si>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</si>
  <si>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</si>
  <si>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</si>
  <si>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</si>
  <si>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</si>
  <si>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</si>
  <si>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</si>
  <si>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</si>
  <si>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</si>
  <si>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</si>
  <si>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</si>
  <si>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</si>
  <si>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</si>
  <si>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</si>
  <si>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</si>
  <si>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</si>
  <si>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</si>
  <si>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</si>
  <si>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</si>
  <si>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</si>
  <si>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</si>
  <si>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</si>
  <si>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</si>
  <si>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</si>
  <si>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</si>
  <si>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</si>
  <si>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</si>
  <si>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</si>
  <si>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</si>
  <si>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</si>
  <si>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</si>
  <si>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</si>
  <si>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</si>
  <si>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</si>
  <si>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</si>
  <si>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</si>
  <si>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</si>
  <si>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</si>
  <si>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</si>
  <si>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</si>
  <si>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</si>
  <si>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</si>
  <si>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</si>
  <si>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</si>
  <si>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</si>
  <si>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</si>
  <si>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</si>
  <si>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</si>
  <si>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</si>
  <si>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</si>
  <si>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</si>
  <si>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</si>
  <si>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</si>
  <si>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</si>
  <si>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</si>
  <si>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</si>
  <si>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</si>
  <si>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</si>
  <si>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</si>
  <si>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</si>
  <si>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</si>
  <si>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</si>
  <si>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</si>
  <si>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</si>
  <si>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</si>
  <si>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</si>
  <si>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</si>
  <si>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</si>
  <si>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</si>
  <si>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</si>
  <si>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</si>
  <si>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</si>
  <si>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</si>
  <si>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</si>
  <si>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</si>
  <si>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</si>
  <si>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</si>
  <si>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</si>
  <si>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</si>
  <si>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</si>
  <si>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</si>
  <si>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</si>
  <si>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</si>
  <si>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</si>
  <si>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</si>
  <si>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</si>
  <si>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</si>
  <si>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</si>
  <si>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</si>
  <si>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</si>
  <si>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</si>
  <si>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</si>
  <si>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</si>
  <si>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</si>
  <si>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</si>
  <si>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</si>
  <si>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</si>
  <si>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</si>
  <si>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</si>
  <si>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</si>
  <si>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</si>
  <si>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</si>
  <si>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</si>
  <si>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</si>
  <si>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</si>
  <si>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</si>
  <si>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</si>
  <si>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</si>
  <si>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</si>
  <si>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</si>
  <si>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</si>
  <si>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</si>
  <si>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</si>
  <si>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</si>
  <si>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</si>
  <si>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</si>
  <si>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</si>
  <si>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</si>
  <si>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</si>
  <si>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</si>
  <si>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</si>
  <si>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</si>
  <si>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</si>
  <si>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</si>
  <si>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</si>
  <si>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</si>
  <si>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</si>
  <si>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</si>
  <si>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</si>
  <si>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</si>
  <si>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</si>
  <si>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</si>
  <si>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</si>
  <si>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</si>
  <si>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</si>
  <si>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</si>
  <si>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</si>
  <si>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</si>
  <si>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</si>
  <si>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</si>
  <si>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</si>
  <si>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</si>
  <si>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</si>
  <si>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</si>
  <si>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</si>
  <si>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</si>
  <si>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</si>
  <si>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</si>
  <si>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</si>
  <si>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</si>
  <si>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</si>
  <si>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</si>
  <si>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</si>
  <si>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</si>
  <si>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</si>
  <si>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</si>
  <si>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</si>
  <si>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</si>
  <si>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</si>
  <si>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</si>
  <si>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</si>
  <si>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</si>
  <si>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</si>
  <si>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</si>
  <si>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</si>
  <si>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</si>
  <si>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</si>
  <si>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</si>
  <si>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</si>
  <si>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</si>
  <si>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</si>
  <si>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</si>
  <si>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</si>
  <si>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</si>
  <si>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</si>
  <si>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</si>
  <si>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</si>
  <si>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</si>
  <si>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</si>
  <si>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</si>
  <si>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</si>
  <si>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</si>
  <si>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</si>
  <si>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</si>
  <si>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</si>
  <si>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</si>
  <si>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</si>
  <si>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</si>
  <si>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</si>
  <si>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</si>
  <si>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</si>
  <si>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</si>
  <si>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</si>
  <si>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</si>
  <si>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</si>
  <si>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</si>
  <si>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</si>
  <si>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</si>
  <si>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</si>
  <si>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</si>
  <si>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</si>
  <si>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</si>
  <si>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</si>
  <si>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</si>
  <si>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</si>
  <si>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</si>
  <si>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</si>
  <si>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</si>
  <si>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</si>
  <si>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</si>
  <si>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</si>
  <si>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</si>
  <si>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</si>
  <si>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</si>
  <si>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</si>
  <si>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</si>
  <si>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</si>
  <si>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</si>
  <si>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</si>
  <si>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</si>
  <si>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</si>
  <si>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</si>
  <si>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</si>
  <si>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</si>
  <si>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</si>
  <si>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</si>
  <si>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</si>
  <si>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</si>
  <si>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</si>
  <si>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</si>
  <si>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</si>
  <si>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</si>
  <si>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</si>
  <si>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</si>
  <si>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</si>
  <si>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</si>
  <si>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</si>
  <si>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</si>
  <si>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</si>
  <si>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</si>
  <si>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</si>
  <si>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</si>
  <si>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</si>
  <si>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</si>
  <si>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</si>
  <si>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</si>
  <si>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</si>
  <si>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</si>
  <si>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</si>
  <si>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</si>
  <si>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</si>
  <si>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</si>
  <si>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</si>
  <si>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</si>
  <si>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</si>
  <si>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</si>
  <si>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</si>
  <si>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</si>
  <si>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</si>
  <si>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</si>
  <si>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</si>
  <si>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</si>
  <si>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</si>
  <si>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</si>
  <si>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</si>
  <si>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</si>
  <si>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</si>
  <si>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</si>
  <si>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</si>
  <si>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</si>
  <si>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</si>
  <si>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</si>
  <si>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</si>
  <si>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</si>
  <si>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</si>
  <si>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</si>
  <si>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</si>
  <si>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</si>
  <si>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</si>
  <si>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</si>
  <si>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</si>
  <si>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</si>
  <si>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</si>
  <si>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</si>
  <si>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</si>
  <si>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</si>
  <si>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</si>
  <si>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</si>
  <si>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</si>
  <si>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</si>
  <si>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</si>
  <si>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</si>
  <si>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</si>
  <si>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</si>
  <si>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</si>
  <si>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</si>
  <si>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</si>
  <si>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</si>
  <si>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</si>
  <si>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</si>
  <si>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</si>
  <si>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</si>
  <si>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</si>
  <si>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</si>
  <si>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</si>
  <si>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</si>
  <si>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</si>
  <si>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</si>
  <si>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</si>
  <si>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</si>
  <si>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</si>
  <si>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</si>
  <si>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</si>
  <si>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</si>
  <si>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</si>
  <si>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</si>
  <si>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</si>
  <si>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</si>
  <si>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</si>
  <si>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</si>
  <si>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</si>
  <si>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</si>
  <si>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</si>
  <si>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</si>
  <si>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</si>
  <si>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</si>
  <si>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</si>
  <si>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</si>
  <si>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</si>
  <si>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</si>
  <si>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</si>
  <si>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</si>
  <si>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</si>
  <si>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</si>
  <si>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</si>
  <si>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</si>
  <si>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</si>
  <si>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</si>
  <si>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</si>
  <si>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</si>
  <si>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</si>
  <si>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</si>
  <si>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</si>
  <si>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</si>
  <si>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</si>
  <si>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</si>
  <si>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</si>
  <si>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</si>
  <si>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</si>
  <si>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</si>
  <si>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</si>
  <si>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</si>
  <si>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</si>
  <si>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</si>
  <si>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</si>
  <si>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</si>
  <si>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</si>
  <si>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</si>
  <si>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</si>
  <si>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</si>
  <si>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</si>
  <si>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</si>
  <si>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</si>
  <si>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</si>
  <si>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</si>
  <si>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</si>
  <si>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</si>
  <si>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</si>
  <si>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</si>
  <si>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</si>
  <si>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</si>
  <si>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</si>
  <si>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</si>
  <si>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</si>
  <si>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</si>
  <si>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</si>
  <si>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</si>
  <si>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</si>
  <si>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</si>
  <si>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</si>
  <si>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</si>
  <si>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</si>
  <si>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</si>
  <si>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</si>
  <si>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</si>
  <si>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</si>
  <si>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</si>
  <si>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</si>
  <si>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</si>
  <si>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</si>
  <si>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</si>
  <si>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</si>
  <si>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</si>
  <si>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</si>
  <si>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</si>
  <si>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</si>
  <si>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</si>
  <si>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</si>
  <si>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</si>
  <si>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</si>
  <si>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</si>
  <si>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</si>
  <si>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</si>
  <si>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</si>
  <si>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</si>
  <si>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</si>
  <si>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</si>
  <si>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</si>
  <si>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</si>
  <si>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</si>
  <si>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</si>
  <si>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</si>
  <si>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</si>
  <si>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</si>
  <si>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</si>
  <si>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</si>
  <si>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</si>
  <si>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</si>
  <si>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</si>
  <si>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</si>
  <si>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</si>
  <si>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</si>
  <si>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</si>
  <si>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</si>
  <si>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</si>
  <si>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</si>
  <si>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</si>
  <si>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</si>
  <si>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</si>
  <si>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</si>
  <si>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</si>
  <si>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</si>
  <si>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</si>
  <si>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</si>
  <si>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</si>
  <si>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</si>
  <si>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</si>
  <si>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</si>
  <si>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</si>
  <si>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</si>
  <si>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</si>
  <si>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</si>
  <si>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</si>
  <si>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</si>
  <si>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</si>
  <si>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</si>
  <si>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</si>
  <si>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</si>
  <si>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</si>
  <si>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</si>
  <si>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</si>
  <si>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</si>
  <si>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</si>
  <si>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</si>
  <si>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</si>
  <si>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</si>
  <si>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</si>
  <si>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</si>
  <si>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</si>
  <si>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</si>
  <si>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</si>
  <si>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</si>
  <si>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</si>
  <si>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</si>
  <si>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</si>
  <si>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</si>
  <si>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</si>
  <si>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</si>
  <si>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</si>
  <si>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</si>
  <si>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</si>
  <si>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</si>
  <si>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</si>
  <si>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</si>
  <si>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</si>
  <si>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</si>
  <si>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</si>
  <si>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</si>
  <si>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</si>
  <si>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</si>
  <si>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</si>
  <si>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</si>
  <si>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</si>
  <si>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</si>
  <si>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</si>
  <si>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</si>
  <si>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</si>
  <si>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</si>
  <si>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</si>
  <si>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</si>
  <si>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</si>
  <si>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</si>
  <si>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</si>
  <si>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</si>
  <si>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</si>
  <si>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</si>
  <si>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</si>
  <si>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</si>
  <si>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</si>
  <si>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</si>
  <si>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</si>
  <si>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</si>
  <si>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</si>
  <si>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</si>
  <si>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</si>
  <si>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</si>
  <si>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</si>
  <si>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</si>
  <si>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</si>
  <si>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</si>
  <si>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</si>
  <si>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</si>
  <si>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</si>
  <si>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</si>
  <si>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</si>
  <si>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</si>
  <si>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</si>
  <si>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</si>
  <si>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</si>
  <si>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</si>
  <si>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</si>
  <si>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</si>
  <si>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</si>
  <si>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</si>
  <si>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</si>
  <si>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</si>
  <si>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</si>
  <si>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</si>
  <si>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</si>
  <si>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</si>
  <si>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</si>
  <si>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</si>
  <si>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</si>
  <si>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</si>
  <si>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</si>
  <si>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</si>
  <si>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</si>
  <si>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</si>
  <si>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</si>
  <si>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</si>
  <si>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</si>
  <si>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</si>
  <si>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</si>
  <si>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</si>
  <si>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</si>
  <si>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</si>
  <si>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</si>
  <si>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</si>
  <si>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</si>
  <si>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</si>
  <si>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</si>
  <si>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</si>
  <si>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</si>
  <si>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</si>
  <si>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</si>
  <si>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</si>
  <si>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</si>
  <si>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</si>
  <si>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</si>
  <si>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</si>
  <si>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</si>
  <si>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</si>
  <si>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</si>
  <si>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</si>
  <si>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</si>
  <si>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</si>
  <si>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</si>
  <si>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</si>
  <si>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</si>
  <si>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</si>
  <si>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</si>
  <si>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</si>
  <si>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</si>
  <si>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</si>
  <si>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</si>
  <si>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</si>
  <si>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</si>
  <si>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</si>
  <si>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</si>
  <si>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</si>
  <si>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</si>
  <si>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</si>
  <si>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</si>
  <si>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</si>
  <si>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</si>
  <si>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</si>
  <si>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</si>
  <si>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</si>
  <si>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</si>
  <si>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</si>
  <si>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</si>
  <si>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</si>
  <si>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</si>
  <si>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</si>
  <si>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</si>
  <si>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</si>
  <si>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</si>
  <si>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</si>
  <si>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</si>
  <si>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</si>
  <si>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</si>
  <si>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</si>
  <si>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</si>
  <si>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</si>
  <si>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</si>
  <si>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</si>
  <si>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</si>
  <si>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</si>
  <si>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</si>
  <si>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</si>
  <si>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</si>
  <si>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</si>
  <si>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</si>
  <si>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</si>
  <si>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</si>
  <si>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</si>
  <si>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</si>
  <si>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</si>
  <si>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</si>
  <si>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</si>
  <si>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</si>
  <si>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</si>
  <si>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</si>
  <si>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</si>
  <si>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</si>
  <si>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</si>
  <si>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</si>
  <si>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</si>
  <si>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</si>
  <si>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</si>
  <si>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</si>
  <si>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</si>
  <si>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</si>
  <si>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</si>
  <si>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</si>
  <si>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</si>
  <si>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</si>
  <si>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</si>
  <si>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</si>
  <si>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</si>
  <si>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</si>
  <si>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</si>
  <si>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</si>
  <si>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</si>
  <si>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</si>
  <si>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</si>
  <si>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</si>
  <si>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</si>
  <si>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</si>
  <si>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</si>
  <si>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</si>
  <si>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</si>
  <si>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</si>
  <si>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</si>
  <si>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</si>
  <si>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</si>
  <si>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</si>
  <si>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</si>
  <si>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</si>
  <si>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</si>
  <si>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</si>
  <si>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</si>
  <si>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</si>
  <si>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</si>
  <si>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</si>
  <si>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</si>
  <si>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</si>
  <si>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</si>
  <si>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</si>
  <si>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</si>
  <si>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</si>
  <si>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</si>
  <si>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</si>
  <si>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</si>
  <si>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</si>
  <si>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</si>
  <si>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</si>
  <si>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</si>
  <si>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</si>
  <si>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</si>
  <si>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</si>
  <si>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</si>
  <si>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</si>
  <si>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</si>
  <si>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</si>
  <si>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</si>
  <si>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</si>
  <si>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</si>
  <si>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</si>
  <si>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</si>
  <si>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</si>
  <si>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</si>
  <si>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</si>
  <si>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</si>
  <si>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</si>
  <si>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</si>
  <si>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</si>
  <si>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</si>
  <si>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</si>
  <si>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</si>
  <si>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</si>
  <si>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</si>
  <si>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</si>
  <si>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</si>
  <si>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</si>
  <si>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</si>
  <si>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</si>
  <si>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</si>
  <si>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</si>
  <si>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</si>
  <si>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</si>
  <si>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</si>
  <si>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</si>
  <si>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</si>
  <si>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</si>
  <si>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</si>
  <si>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</si>
  <si>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</si>
  <si>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</si>
  <si>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</si>
  <si>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</si>
  <si>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</si>
  <si>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</si>
  <si>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</si>
  <si>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</si>
  <si>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</si>
  <si>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</si>
  <si>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</si>
  <si>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</si>
  <si>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</si>
  <si>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</si>
  <si>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</si>
  <si>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</si>
  <si>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</si>
  <si>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</si>
  <si>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</si>
  <si>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</si>
  <si>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</si>
  <si>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</si>
  <si>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</si>
  <si>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</si>
  <si>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</si>
  <si>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</si>
  <si>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</si>
  <si>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</si>
  <si>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</si>
  <si>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</si>
  <si>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</si>
  <si>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</si>
  <si>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</si>
  <si>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</si>
  <si>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</si>
  <si>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</si>
  <si>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</si>
  <si>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</si>
  <si>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</si>
  <si>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</si>
  <si>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</si>
  <si>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</si>
  <si>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</si>
  <si>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</si>
  <si>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</si>
  <si>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</si>
  <si>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</si>
  <si>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</si>
  <si>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</si>
  <si>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</si>
  <si>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</si>
  <si>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</si>
  <si>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</si>
  <si>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</si>
  <si>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</si>
  <si>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</si>
  <si>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</si>
  <si>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</si>
  <si>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</si>
  <si>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</si>
  <si>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</si>
  <si>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</si>
  <si>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</si>
  <si>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</si>
  <si>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</si>
  <si>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</si>
  <si>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</si>
  <si>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</si>
  <si>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</si>
  <si>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</si>
  <si>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</si>
  <si>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</si>
  <si>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</si>
  <si>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</si>
  <si>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</si>
  <si>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</si>
  <si>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</si>
  <si>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</si>
  <si>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</si>
  <si>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</si>
  <si>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</si>
  <si>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</si>
  <si>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</si>
  <si>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</si>
  <si>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</si>
  <si>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</si>
  <si>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</si>
  <si>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</si>
  <si>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</si>
  <si>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</si>
  <si>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</si>
  <si>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</si>
  <si>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</si>
  <si>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</si>
  <si>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</si>
  <si>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</si>
  <si>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</si>
  <si>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</si>
  <si>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</si>
  <si>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</si>
  <si>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</si>
  <si>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</si>
  <si>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</si>
  <si>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</si>
  <si>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</si>
  <si>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</si>
  <si>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</si>
  <si>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</si>
  <si>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</si>
  <si>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</si>
  <si>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</si>
  <si>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</si>
  <si>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</si>
  <si>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</si>
  <si>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</si>
  <si>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</si>
  <si>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</si>
  <si>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</si>
  <si>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</si>
  <si>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</si>
  <si>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</si>
  <si>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</si>
  <si>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</si>
  <si>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</si>
  <si>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</si>
  <si>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</si>
  <si>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</si>
  <si>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</si>
  <si>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</si>
  <si>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</si>
  <si>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</si>
  <si>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</si>
  <si>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</si>
  <si>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</si>
  <si>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</si>
  <si>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</si>
  <si>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</si>
  <si>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</si>
  <si>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</si>
  <si>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</si>
  <si>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</si>
  <si>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</si>
  <si>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</si>
  <si>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</si>
  <si>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</si>
  <si>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</si>
  <si>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</si>
  <si>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</si>
  <si>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</si>
  <si>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</si>
  <si>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</si>
  <si>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</si>
  <si>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</si>
  <si>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</si>
  <si>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</si>
  <si>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</si>
  <si>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</si>
  <si>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</si>
  <si>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</si>
  <si>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</si>
  <si>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</si>
  <si>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</si>
  <si>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</si>
  <si>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</si>
  <si>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</si>
  <si>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</si>
  <si>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</si>
  <si>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</si>
  <si>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</si>
  <si>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</si>
  <si>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</si>
  <si>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</si>
  <si>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</si>
  <si>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</si>
  <si>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</si>
  <si>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</si>
  <si>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</si>
  <si>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</si>
  <si>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</si>
  <si>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</si>
  <si>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</si>
  <si>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</si>
  <si>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</si>
  <si>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</si>
  <si>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</si>
  <si>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</si>
  <si>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</si>
  <si>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</si>
  <si>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</si>
  <si>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</si>
  <si>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</si>
  <si>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</si>
  <si>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</si>
  <si>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</si>
  <si>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</si>
  <si>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</si>
  <si>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</si>
  <si>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</si>
  <si>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</si>
  <si>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</si>
  <si>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</si>
  <si>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</si>
  <si>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</si>
  <si>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</si>
  <si>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</si>
  <si>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</si>
  <si>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</si>
  <si>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</si>
  <si>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</si>
  <si>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</si>
  <si>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</si>
  <si>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</si>
  <si>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</si>
  <si>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</si>
  <si>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</si>
  <si>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</si>
  <si>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</si>
  <si>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</si>
  <si>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</si>
  <si>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</si>
  <si>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</si>
  <si>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</si>
  <si>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</si>
  <si>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</si>
  <si>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</si>
  <si>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</si>
  <si>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</si>
  <si>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</si>
  <si>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</si>
  <si>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</si>
  <si>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</si>
  <si>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</si>
  <si>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</si>
  <si>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</si>
  <si>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</si>
  <si>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</si>
  <si>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</si>
  <si>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</si>
  <si>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</si>
  <si>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</si>
  <si>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</si>
  <si>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</si>
  <si>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</si>
  <si>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</si>
  <si>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</si>
  <si>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</si>
  <si>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</si>
  <si>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</si>
  <si>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</si>
  <si>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</si>
  <si>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</si>
  <si>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</si>
  <si>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</si>
  <si>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</si>
  <si>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</si>
  <si>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</si>
  <si>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</si>
  <si>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</si>
  <si>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</si>
  <si>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</si>
  <si>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</si>
  <si>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</si>
  <si>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</si>
  <si>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</si>
  <si>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</si>
  <si>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</si>
  <si>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</si>
  <si>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</si>
  <si>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</si>
  <si>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</si>
  <si>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</si>
  <si>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</si>
  <si>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</si>
  <si>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</si>
  <si>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</si>
  <si>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</si>
  <si>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</si>
  <si>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</si>
  <si>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</si>
  <si>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</si>
  <si>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</si>
  <si>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</si>
  <si>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</si>
  <si>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</si>
  <si>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</si>
  <si>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</si>
  <si>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</si>
  <si>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</si>
  <si>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</si>
  <si>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</si>
  <si>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</si>
  <si>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</si>
  <si>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</si>
  <si>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</si>
  <si>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</si>
  <si>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</si>
  <si>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</si>
  <si>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</si>
  <si>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</si>
  <si>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</si>
  <si>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</si>
  <si>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</si>
  <si>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</si>
  <si>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</si>
  <si>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</si>
  <si>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</si>
  <si>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</si>
  <si>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</si>
  <si>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</si>
  <si>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</si>
  <si>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</si>
  <si>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</si>
  <si>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</si>
  <si>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</si>
  <si>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</si>
  <si>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</si>
  <si>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</si>
  <si>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</si>
  <si>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</si>
  <si>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</si>
  <si>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</si>
  <si>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</si>
  <si>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</si>
  <si>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</si>
  <si>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</si>
  <si>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</si>
  <si>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</si>
  <si>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</si>
  <si>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</si>
  <si>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</si>
  <si>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</si>
  <si>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</si>
  <si>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</si>
  <si>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</si>
  <si>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</si>
  <si>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</si>
  <si>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</si>
  <si>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</si>
  <si>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</si>
  <si>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</si>
  <si>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</si>
  <si>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</si>
  <si>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</si>
  <si>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</si>
  <si>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</si>
  <si>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</si>
  <si>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</si>
  <si>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</si>
  <si>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</si>
  <si>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</si>
  <si>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</si>
  <si>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</si>
  <si>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</si>
  <si>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</si>
  <si>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</si>
  <si>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</si>
  <si>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</si>
  <si>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</si>
  <si>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</si>
  <si>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</si>
  <si>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</si>
  <si>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</si>
  <si>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</si>
  <si>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</si>
  <si>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</si>
  <si>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</si>
  <si>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</si>
  <si>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</si>
  <si>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</si>
  <si>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</si>
  <si>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</si>
  <si>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</si>
  <si>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</si>
  <si>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</si>
  <si>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</si>
  <si>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</si>
  <si>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</si>
  <si>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</si>
  <si>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</si>
  <si>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</si>
  <si>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</si>
  <si>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</si>
  <si>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</si>
  <si>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</si>
  <si>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</si>
  <si>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</si>
  <si>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</si>
  <si>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</si>
  <si>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</si>
  <si>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</si>
  <si>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</si>
  <si>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</si>
  <si>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</si>
  <si>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</si>
  <si>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</si>
  <si>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</si>
  <si>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</si>
  <si>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</si>
  <si>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</si>
  <si>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</si>
  <si>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</si>
  <si>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</si>
  <si>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</si>
  <si>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</si>
  <si>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</si>
  <si>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</si>
  <si>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</si>
  <si>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</si>
  <si>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</si>
  <si>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</si>
  <si>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</si>
  <si>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</si>
  <si>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</si>
  <si>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</si>
  <si>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</si>
  <si>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</si>
  <si>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</si>
  <si>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</si>
  <si>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</si>
  <si>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</si>
  <si>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</si>
  <si>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</si>
  <si>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</si>
  <si>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</si>
  <si>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</si>
  <si>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</si>
  <si>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</si>
  <si>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</si>
  <si>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</si>
  <si>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</si>
  <si>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</si>
  <si>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</si>
  <si>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</si>
  <si>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</si>
  <si>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</si>
  <si>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</si>
  <si>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</si>
  <si>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</si>
  <si>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</si>
  <si>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</si>
  <si>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</si>
  <si>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</si>
  <si>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</si>
  <si>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</si>
  <si>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</si>
  <si>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</si>
  <si>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</si>
  <si>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</si>
  <si>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</si>
  <si>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</si>
  <si>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</si>
  <si>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</si>
  <si>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</si>
  <si>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</si>
  <si>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</si>
  <si>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</si>
  <si>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</si>
  <si>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</si>
  <si>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</si>
  <si>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</si>
  <si>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</si>
  <si>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</si>
  <si>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</si>
  <si>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</si>
  <si>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</si>
  <si>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</si>
  <si>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</si>
  <si>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</si>
  <si>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</si>
  <si>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</si>
  <si>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</si>
  <si>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</si>
  <si>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</si>
  <si>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</si>
  <si>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</si>
  <si>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</si>
  <si>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</si>
  <si>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</si>
  <si>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</si>
  <si>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</si>
  <si>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</si>
  <si>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</si>
  <si>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</si>
  <si>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</si>
  <si>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</si>
  <si>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</si>
  <si>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</si>
  <si>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</si>
  <si>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</si>
  <si>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</si>
  <si>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</si>
  <si>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</si>
  <si>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</si>
  <si>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</si>
  <si>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</si>
  <si>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</si>
  <si>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</si>
  <si>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</si>
  <si>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</si>
  <si>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</si>
  <si>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</si>
  <si>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</si>
  <si>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</si>
  <si>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</si>
  <si>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</si>
  <si>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</si>
  <si>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</si>
  <si>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</si>
  <si>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</si>
  <si>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</si>
  <si>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</si>
  <si>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</si>
  <si>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</si>
  <si>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</si>
  <si>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</si>
  <si>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</si>
  <si>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</si>
  <si>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</si>
  <si>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</si>
  <si>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</si>
  <si>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</si>
  <si>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</si>
  <si>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</si>
  <si>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</si>
  <si>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</si>
  <si>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</si>
  <si>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</si>
  <si>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</si>
  <si>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</si>
  <si>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</si>
  <si>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</si>
  <si>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</si>
  <si>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</si>
  <si>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</si>
  <si>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</si>
  <si>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</si>
  <si>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</si>
  <si>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</si>
  <si>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</si>
  <si>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</si>
  <si>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</si>
  <si>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</si>
  <si>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</si>
  <si>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</si>
  <si>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</si>
  <si>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</si>
  <si>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</si>
  <si>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</si>
  <si>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</si>
  <si>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</si>
  <si>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</si>
  <si>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</si>
  <si>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</si>
  <si>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</si>
  <si>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</si>
  <si>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</si>
  <si>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</si>
  <si>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</si>
  <si>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</si>
  <si>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</si>
  <si>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</si>
  <si>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</si>
  <si>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</si>
  <si>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</si>
  <si>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</si>
  <si>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</si>
  <si>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</si>
  <si>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</si>
  <si>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</si>
  <si>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</si>
  <si>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</si>
  <si>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</si>
  <si>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</si>
  <si>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</si>
  <si>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</si>
  <si>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</si>
  <si>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</si>
  <si>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</si>
  <si>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</si>
  <si>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</si>
  <si>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</si>
  <si>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</si>
  <si>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</si>
  <si>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</si>
  <si>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</si>
  <si>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</si>
  <si>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</si>
  <si>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</si>
  <si>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</si>
  <si>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</si>
  <si>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</si>
  <si>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</si>
  <si>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</si>
  <si>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</si>
  <si>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</si>
  <si>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</si>
  <si>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</si>
  <si>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</si>
  <si>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</si>
  <si>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</si>
  <si>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</si>
  <si>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</si>
  <si>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</si>
  <si>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</si>
  <si>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</si>
  <si>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</si>
  <si>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</si>
  <si>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</si>
  <si>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</si>
  <si>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</si>
  <si>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</si>
  <si>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</si>
  <si>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</si>
  <si>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</si>
  <si>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</si>
  <si>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</si>
  <si>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</si>
  <si>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</si>
  <si>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</si>
  <si>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</si>
  <si>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</si>
  <si>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</si>
  <si>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</si>
  <si>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</si>
  <si>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</si>
  <si>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</si>
  <si>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</si>
  <si>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</si>
  <si>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</si>
  <si>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</si>
  <si>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</si>
  <si>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</si>
  <si>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</si>
  <si>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</si>
  <si>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</si>
  <si>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</si>
  <si>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</si>
  <si>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</si>
  <si>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</si>
  <si>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</si>
  <si>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</si>
  <si>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</si>
  <si>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</si>
  <si>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</si>
  <si>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</si>
  <si>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</si>
  <si>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</si>
  <si>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</si>
  <si>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</si>
  <si>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</si>
  <si>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</si>
  <si>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</si>
  <si>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</si>
  <si>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</si>
  <si>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</si>
  <si>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</si>
  <si>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</si>
  <si>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</si>
  <si>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</si>
  <si>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</si>
  <si>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</si>
  <si>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</si>
  <si>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</si>
  <si>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</si>
  <si>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</si>
  <si>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</si>
  <si>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</si>
  <si>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</si>
  <si>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</si>
  <si>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</si>
  <si>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</si>
  <si>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</si>
  <si>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</si>
  <si>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</si>
  <si>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</si>
  <si>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</si>
  <si>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</si>
  <si>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</si>
  <si>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</si>
  <si>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</si>
  <si>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</si>
  <si>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</si>
  <si>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</si>
  <si>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</si>
  <si>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</si>
  <si>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</si>
  <si>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</si>
  <si>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</si>
  <si>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</si>
  <si>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</si>
  <si>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</si>
  <si>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</si>
  <si>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</si>
  <si>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</si>
  <si>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</si>
  <si>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</si>
  <si>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</si>
  <si>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</si>
  <si>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</si>
  <si>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</si>
  <si>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</si>
  <si>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</si>
  <si>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</si>
  <si>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</si>
  <si>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</si>
  <si>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</si>
  <si>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</si>
  <si>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</si>
  <si>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</si>
  <si>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</si>
  <si>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</si>
  <si>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</si>
  <si>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</si>
  <si>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</si>
  <si>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</si>
  <si>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</si>
  <si>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</si>
  <si>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</si>
  <si>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</si>
  <si>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</si>
  <si>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</si>
  <si>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</si>
  <si>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</si>
  <si>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</si>
  <si>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</si>
  <si>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</si>
  <si>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</si>
  <si>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</si>
  <si>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</si>
  <si>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</si>
  <si>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</si>
  <si>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</si>
  <si>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</si>
  <si>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</si>
  <si>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</si>
  <si>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</si>
  <si>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</si>
  <si>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</si>
  <si>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</si>
  <si>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</si>
  <si>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</si>
  <si>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</si>
  <si>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</si>
  <si>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</si>
  <si>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</si>
  <si>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</si>
  <si>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</si>
  <si>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</si>
  <si>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</si>
  <si>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</si>
  <si>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</si>
  <si>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</si>
  <si>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</si>
  <si>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</si>
  <si>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</si>
  <si>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</si>
  <si>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</si>
  <si>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</si>
  <si>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</si>
  <si>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</si>
  <si>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</si>
  <si>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</si>
  <si>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</si>
  <si>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</si>
  <si>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</si>
  <si>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</si>
  <si>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</si>
  <si>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</si>
  <si>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</si>
  <si>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</si>
  <si>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</si>
  <si>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</si>
  <si>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</si>
  <si>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</si>
  <si>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</si>
  <si>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</si>
  <si>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</si>
  <si>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</si>
  <si>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</si>
  <si>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</si>
  <si>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</si>
  <si>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</si>
  <si>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</si>
  <si>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</si>
  <si>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</si>
  <si>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</si>
  <si>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</si>
  <si>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</si>
  <si>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</si>
  <si>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</si>
  <si>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</si>
  <si>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</si>
  <si>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</si>
  <si>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</si>
  <si>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</si>
  <si>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</si>
  <si>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</si>
  <si>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</si>
  <si>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</si>
  <si>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</si>
  <si>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</si>
  <si>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</si>
  <si>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</si>
  <si>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</si>
  <si>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</si>
  <si>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</si>
  <si>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</si>
  <si>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</si>
  <si>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</si>
  <si>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</si>
  <si>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</si>
  <si>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</si>
  <si>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</si>
  <si>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</si>
  <si>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</si>
  <si>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</si>
  <si>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</si>
  <si>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</si>
  <si>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</si>
  <si>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</si>
  <si>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</si>
  <si>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</si>
  <si>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</si>
  <si>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</si>
  <si>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</si>
  <si>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</si>
  <si>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</si>
  <si>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</si>
  <si>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</si>
  <si>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</si>
  <si>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</si>
  <si>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</si>
  <si>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</si>
  <si>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</si>
  <si>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</si>
  <si>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</si>
  <si>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</si>
  <si>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</si>
  <si>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</si>
  <si>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</si>
  <si>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</si>
  <si>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</si>
  <si>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</si>
  <si>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</si>
  <si>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</si>
  <si>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</si>
  <si>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</si>
  <si>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</si>
  <si>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</si>
  <si>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</si>
  <si>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</si>
  <si>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</si>
  <si>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</si>
  <si>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</si>
  <si>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</si>
  <si>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</si>
  <si>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</si>
  <si>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</si>
  <si>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</si>
  <si>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</si>
  <si>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</si>
  <si>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</si>
  <si>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</si>
  <si>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</si>
  <si>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</si>
  <si>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</si>
  <si>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</si>
  <si>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</si>
  <si>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</si>
  <si>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</si>
  <si>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</si>
  <si>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</si>
  <si>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</si>
  <si>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</si>
  <si>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</si>
  <si>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</si>
  <si>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</si>
  <si>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</si>
  <si>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</si>
  <si>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</si>
  <si>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</si>
  <si>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</si>
  <si>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</si>
  <si>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</si>
  <si>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</si>
  <si>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</si>
  <si>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</si>
  <si>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</si>
  <si>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</si>
  <si>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</si>
  <si>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</si>
  <si>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</si>
  <si>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</si>
  <si>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</si>
  <si>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</si>
  <si>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</si>
  <si>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</si>
  <si>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</si>
  <si>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</si>
  <si>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</si>
  <si>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</si>
  <si>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</si>
  <si>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</si>
  <si>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</si>
  <si>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</si>
  <si>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</si>
  <si>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</si>
  <si>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</si>
  <si>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</si>
  <si>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</si>
  <si>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</si>
  <si>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</si>
  <si>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</si>
  <si>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</si>
  <si>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</si>
  <si>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</si>
  <si>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</si>
  <si>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</si>
  <si>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</si>
  <si>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</si>
  <si>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</si>
  <si>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</si>
  <si>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</si>
  <si>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</si>
  <si>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</si>
  <si>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</si>
  <si>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</si>
  <si>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</si>
  <si>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</si>
  <si>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</si>
  <si>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</si>
  <si>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</si>
  <si>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</si>
  <si>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</si>
  <si>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</si>
  <si>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</si>
  <si>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</si>
  <si>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</si>
  <si>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</si>
  <si>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</si>
  <si>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</si>
  <si>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</si>
  <si>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</si>
  <si>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</si>
  <si>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</si>
  <si>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</si>
  <si>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</si>
  <si>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</si>
  <si>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</si>
  <si>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</si>
  <si>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</si>
  <si>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</si>
  <si>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</si>
  <si>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</si>
  <si>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</si>
  <si>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</si>
  <si>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</si>
  <si>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</si>
  <si>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</si>
  <si>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</si>
  <si>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</si>
  <si>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</si>
  <si>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</si>
  <si>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</si>
  <si>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</si>
  <si>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</si>
  <si>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</si>
  <si>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</si>
  <si>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</si>
  <si>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</si>
  <si>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</si>
  <si>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</si>
  <si>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</si>
  <si>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</si>
  <si>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</si>
  <si>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</si>
  <si>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</si>
  <si>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</si>
  <si>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</si>
  <si>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</si>
  <si>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</si>
  <si>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</si>
  <si>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</si>
  <si>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</si>
  <si>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</si>
  <si>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</si>
  <si>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</si>
  <si>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</si>
  <si>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</si>
  <si>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</si>
  <si>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</si>
  <si>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</si>
  <si>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</si>
  <si>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</si>
  <si>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</si>
  <si>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</si>
  <si>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</si>
  <si>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</si>
  <si>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</si>
  <si>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</si>
  <si>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</si>
  <si>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</si>
  <si>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</si>
  <si>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</si>
  <si>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</si>
  <si>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</si>
  <si>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</si>
  <si>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</si>
  <si>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</si>
  <si>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</si>
  <si>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</si>
  <si>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</si>
  <si>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</si>
  <si>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</si>
  <si>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</si>
  <si>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</si>
  <si>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</si>
  <si>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</si>
  <si>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</si>
  <si>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</si>
  <si>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</si>
  <si>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</si>
  <si>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</si>
  <si>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</si>
  <si>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</si>
  <si>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</si>
  <si>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</si>
  <si>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</si>
  <si>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</si>
  <si>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</si>
  <si>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</si>
  <si>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</si>
  <si>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</si>
  <si>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</si>
  <si>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</si>
  <si>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</si>
  <si>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</si>
  <si>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</si>
  <si>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</si>
  <si>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</si>
  <si>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</si>
  <si>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</si>
  <si>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</si>
  <si>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</si>
  <si>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</si>
  <si>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</si>
  <si>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</si>
  <si>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</si>
  <si>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</si>
  <si>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</si>
  <si>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</si>
  <si>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</si>
  <si>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</si>
  <si>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</si>
  <si>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</si>
  <si>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</si>
  <si>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</si>
  <si>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</si>
  <si>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</si>
  <si>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</si>
  <si>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</si>
  <si>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</si>
  <si>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</si>
  <si>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</si>
  <si>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</si>
  <si>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</si>
  <si>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</si>
  <si>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</si>
  <si>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</si>
  <si>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</si>
  <si>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</si>
  <si>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</si>
  <si>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</si>
  <si>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</si>
  <si>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</si>
  <si>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</si>
  <si>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</si>
  <si>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</si>
  <si>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</si>
  <si>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</si>
  <si>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</si>
  <si>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</si>
  <si>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</si>
  <si>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</si>
  <si>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</si>
  <si>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</si>
  <si>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</si>
  <si>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</si>
  <si>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</si>
  <si>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</si>
  <si>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</si>
  <si>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</si>
  <si>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</si>
  <si>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</si>
  <si>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</si>
  <si>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</si>
  <si>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</si>
  <si>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</si>
  <si>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</si>
  <si>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</si>
  <si>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</si>
  <si>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</si>
  <si>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</si>
  <si>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</si>
  <si>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</si>
  <si>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</si>
  <si>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</si>
  <si>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</si>
  <si>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</si>
  <si>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</si>
  <si>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</si>
  <si>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</si>
  <si>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</si>
  <si>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</si>
  <si>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</si>
  <si>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</si>
  <si>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</si>
  <si>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</si>
  <si>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</si>
  <si>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</si>
  <si>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</si>
  <si>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</si>
  <si>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</si>
  <si>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</si>
  <si>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</si>
  <si>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</si>
  <si>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</si>
  <si>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</si>
  <si>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</si>
  <si>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</si>
  <si>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</si>
  <si>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</si>
  <si>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</si>
  <si>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</si>
  <si>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</si>
  <si>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</si>
  <si>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</si>
  <si>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</si>
  <si>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</si>
  <si>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</si>
  <si>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</si>
  <si>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</si>
  <si>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</si>
  <si>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</si>
  <si>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</si>
  <si>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</si>
  <si>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</si>
  <si>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</si>
  <si>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</si>
  <si>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</si>
  <si>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</si>
  <si>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</si>
  <si>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</si>
  <si>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</si>
  <si>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</si>
  <si>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</si>
  <si>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</si>
  <si>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</si>
  <si>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</si>
  <si>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</si>
  <si>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</si>
  <si>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</si>
  <si>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</si>
  <si>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</si>
  <si>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</si>
  <si>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</si>
  <si>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</si>
  <si>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</si>
  <si>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</si>
  <si>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</si>
  <si>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</si>
  <si>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</si>
  <si>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</si>
  <si>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</si>
  <si>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</si>
  <si>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</si>
  <si>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</si>
  <si>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</si>
  <si>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</si>
  <si>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</si>
  <si>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</si>
  <si>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</si>
  <si>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</si>
  <si>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</si>
  <si>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</si>
  <si>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</si>
  <si>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</si>
  <si>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</si>
  <si>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</si>
  <si>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</si>
  <si>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</si>
  <si>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</si>
  <si>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</si>
  <si>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</si>
  <si>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</si>
  <si>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</si>
  <si>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</si>
  <si>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</si>
  <si>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</si>
  <si>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</si>
  <si>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</si>
  <si>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</si>
  <si>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</si>
  <si>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</si>
  <si>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</si>
  <si>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</si>
  <si>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</si>
  <si>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</si>
  <si>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</si>
  <si>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</si>
  <si>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</si>
  <si>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</si>
  <si>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</si>
  <si>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</si>
  <si>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</si>
  <si>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</si>
  <si>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</si>
  <si>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</si>
  <si>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</si>
  <si>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</si>
  <si>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</si>
  <si>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</si>
  <si>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</si>
  <si>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</si>
  <si>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</si>
  <si>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</si>
  <si>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</si>
  <si>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</si>
  <si>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</si>
  <si>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</si>
  <si>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</si>
  <si>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</si>
  <si>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</si>
  <si>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</si>
  <si>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</si>
  <si>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</si>
  <si>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</si>
  <si>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</si>
  <si>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</si>
  <si>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</si>
  <si>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</si>
  <si>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</si>
  <si>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</si>
  <si>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</si>
  <si>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</si>
  <si>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</si>
  <si>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</si>
  <si>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</si>
  <si>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</si>
  <si>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</si>
  <si>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</si>
  <si>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</si>
  <si>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</si>
  <si>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</si>
  <si>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</si>
  <si>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</si>
  <si>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</si>
  <si>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</si>
  <si>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</si>
  <si>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</si>
  <si>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</si>
  <si>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</si>
  <si>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</si>
  <si>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</si>
  <si>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</si>
  <si>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</si>
  <si>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</si>
  <si>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</si>
  <si>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</si>
  <si>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</si>
  <si>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</si>
  <si>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</si>
  <si>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</si>
  <si>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</si>
  <si>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</si>
  <si>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</si>
  <si>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</si>
  <si>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</si>
  <si>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</si>
  <si>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</si>
  <si>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</si>
  <si>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</si>
  <si>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</si>
  <si>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</si>
  <si>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</si>
  <si>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</si>
  <si>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</si>
  <si>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</si>
  <si>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</si>
  <si>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</si>
  <si>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</si>
  <si>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</si>
  <si>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</si>
  <si>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</si>
  <si>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</si>
  <si>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</si>
  <si>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</si>
  <si>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</si>
  <si>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</si>
  <si>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</si>
  <si>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</si>
  <si>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</si>
  <si>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</si>
  <si>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</si>
  <si>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</si>
  <si>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</si>
  <si>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</si>
  <si>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</si>
  <si>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</si>
  <si>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</si>
  <si>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</si>
  <si>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</si>
  <si>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</si>
  <si>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</si>
  <si>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</si>
  <si>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</si>
  <si>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</si>
  <si>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</si>
  <si>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</si>
  <si>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</si>
  <si>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</si>
  <si>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</si>
  <si>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</si>
  <si>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</si>
  <si>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</si>
  <si>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</si>
  <si>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</si>
  <si>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</si>
  <si>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</si>
  <si>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</si>
  <si>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</si>
  <si>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</si>
  <si>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</si>
  <si>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</si>
  <si>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</si>
  <si>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</si>
  <si>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</si>
  <si>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</si>
  <si>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</si>
  <si>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</si>
  <si>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</si>
  <si>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</si>
  <si>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</si>
  <si>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</si>
  <si>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</si>
  <si>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</si>
  <si>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</si>
  <si>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</si>
  <si>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</si>
  <si>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</si>
  <si>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</si>
  <si>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</si>
  <si>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</si>
  <si>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</si>
  <si>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</si>
  <si>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</si>
  <si>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</si>
  <si>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</si>
  <si>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</si>
  <si>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</si>
  <si>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</si>
  <si>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</si>
  <si>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</si>
  <si>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</si>
  <si>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</si>
  <si>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</si>
  <si>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</si>
  <si>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</si>
  <si>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</si>
  <si>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</si>
  <si>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</si>
  <si>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</si>
  <si>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</si>
  <si>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</si>
  <si>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</si>
  <si>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</si>
  <si>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</si>
  <si>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</si>
  <si>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</si>
  <si>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</si>
  <si>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</si>
  <si>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</si>
  <si>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</si>
  <si>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</si>
  <si>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</si>
  <si>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</si>
  <si>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</si>
  <si>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</si>
  <si>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</si>
  <si>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</si>
  <si>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</si>
  <si>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</si>
  <si>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</si>
  <si>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</si>
  <si>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</si>
  <si>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</si>
  <si>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</si>
  <si>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</si>
  <si>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</si>
  <si>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</si>
  <si>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</si>
  <si>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</si>
  <si>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</si>
  <si>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</si>
  <si>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</si>
  <si>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</si>
  <si>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</si>
  <si>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</si>
  <si>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</si>
  <si>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</si>
  <si>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</si>
  <si>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</si>
  <si>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</si>
  <si>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</si>
  <si>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</si>
  <si>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</si>
  <si>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</si>
  <si>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</si>
  <si>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</si>
  <si>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</si>
  <si>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</si>
  <si>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</si>
  <si>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</si>
  <si>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</si>
  <si>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</si>
  <si>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</si>
  <si>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</si>
  <si>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</si>
  <si>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</si>
  <si>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</si>
  <si>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</si>
  <si>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</si>
  <si>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</si>
  <si>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</si>
  <si>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</si>
  <si>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</si>
  <si>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</si>
  <si>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</si>
  <si>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</si>
  <si>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</si>
  <si>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</si>
  <si>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</si>
  <si>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</si>
  <si>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</si>
  <si>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</si>
  <si>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</si>
  <si>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</si>
  <si>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</si>
  <si>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</si>
  <si>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</si>
  <si>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</si>
  <si>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</si>
  <si>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</si>
  <si>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</si>
  <si>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</si>
  <si>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</si>
  <si>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</si>
  <si>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</si>
  <si>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</si>
  <si>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</si>
  <si>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</si>
  <si>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</si>
  <si>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</si>
  <si>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</si>
  <si>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</si>
  <si>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</si>
  <si>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</si>
  <si>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</si>
  <si>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</si>
  <si>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</si>
  <si>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</si>
  <si>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</si>
  <si>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</si>
  <si>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</si>
  <si>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</si>
  <si>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</si>
  <si>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</si>
  <si>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</si>
  <si>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</si>
  <si>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</si>
  <si>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</si>
  <si>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</si>
  <si>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</si>
  <si>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</si>
  <si>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</si>
  <si>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</si>
  <si>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</si>
  <si>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</si>
  <si>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</si>
  <si>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</si>
  <si>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</si>
  <si>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</si>
  <si>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</si>
  <si>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</si>
  <si>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</si>
  <si>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</si>
  <si>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</si>
  <si>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</si>
  <si>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</si>
  <si>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</si>
  <si>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</si>
  <si>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</si>
  <si>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</si>
  <si>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</si>
  <si>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</si>
  <si>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</si>
  <si>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</si>
  <si>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</si>
  <si>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</si>
  <si>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</si>
  <si>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</si>
  <si>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</si>
  <si>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</si>
  <si>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</si>
  <si>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</si>
  <si>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</si>
  <si>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</si>
  <si>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</si>
  <si>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</si>
  <si>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</si>
  <si>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</si>
  <si>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</si>
  <si>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</si>
  <si>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</si>
  <si>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</si>
  <si>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</si>
  <si>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</si>
  <si>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</si>
  <si>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</si>
  <si>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</si>
  <si>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</si>
  <si>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</si>
  <si>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</si>
  <si>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</si>
  <si>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</si>
  <si>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</si>
  <si>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</si>
  <si>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</si>
  <si>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</si>
  <si>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</si>
  <si>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</si>
  <si>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</si>
  <si>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</si>
  <si>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</si>
  <si>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</si>
  <si>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</si>
  <si>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</si>
  <si>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</si>
  <si>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</si>
  <si>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</si>
  <si>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</si>
  <si>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</si>
  <si>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</si>
  <si>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</si>
  <si>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</si>
  <si>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</si>
  <si>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</si>
  <si>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</si>
  <si>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</si>
  <si>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</si>
  <si>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</si>
  <si>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</si>
  <si>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</si>
  <si>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</si>
  <si>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</si>
  <si>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</si>
  <si>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</si>
  <si>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</si>
  <si>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</si>
  <si>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</si>
  <si>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</si>
  <si>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</si>
  <si>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</si>
  <si>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</si>
  <si>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</si>
  <si>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</si>
  <si>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</si>
  <si>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</si>
  <si>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</si>
  <si>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</si>
  <si>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</si>
  <si>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</si>
  <si>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</si>
  <si>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</si>
  <si>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</si>
  <si>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</si>
  <si>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</si>
  <si>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</si>
  <si>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</si>
  <si>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</si>
  <si>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</si>
  <si>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</si>
  <si>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</si>
  <si>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</si>
  <si>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</si>
  <si>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</si>
  <si>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</si>
  <si>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</si>
  <si>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</si>
  <si>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</si>
  <si>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</si>
  <si>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</si>
  <si>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</si>
  <si>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</si>
  <si>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</si>
  <si>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</si>
  <si>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</si>
  <si>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</si>
  <si>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</si>
  <si>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</si>
  <si>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</si>
  <si>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</si>
  <si>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</si>
  <si>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</si>
  <si>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</si>
  <si>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</si>
  <si>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</si>
  <si>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</si>
  <si>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</si>
  <si>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</si>
  <si>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</si>
  <si>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</si>
  <si>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</si>
  <si>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</si>
  <si>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</si>
  <si>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</si>
  <si>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</si>
  <si>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</si>
  <si>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</si>
  <si>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</si>
  <si>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</si>
  <si>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</si>
  <si>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</si>
  <si>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</si>
  <si>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</si>
  <si>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</si>
  <si>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</si>
  <si>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</si>
  <si>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</si>
  <si>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</si>
  <si>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</si>
  <si>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</si>
  <si>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</si>
  <si>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</si>
  <si>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</si>
  <si>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</si>
  <si>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</si>
  <si>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</si>
  <si>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</si>
  <si>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</si>
  <si>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</si>
  <si>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</si>
  <si>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</si>
  <si>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</si>
  <si>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</si>
  <si>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</si>
  <si>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</si>
  <si>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</si>
  <si>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</si>
  <si>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</si>
  <si>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</si>
  <si>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</si>
  <si>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</si>
  <si>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</si>
  <si>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</si>
  <si>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</si>
  <si>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</si>
  <si>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</si>
  <si>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</si>
  <si>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</si>
  <si>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</si>
  <si>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</si>
  <si>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</si>
  <si>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</si>
  <si>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</si>
  <si>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</si>
  <si>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</si>
  <si>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</si>
  <si>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</si>
  <si>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</si>
  <si>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</si>
  <si>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</si>
  <si>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</si>
  <si>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</si>
  <si>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</si>
  <si>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</si>
  <si>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</si>
  <si>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</si>
  <si>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</si>
  <si>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</si>
  <si>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</si>
  <si>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</si>
  <si>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</si>
  <si>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</si>
  <si>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</si>
  <si>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</si>
  <si>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</si>
  <si>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</si>
  <si>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</si>
  <si>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</si>
  <si>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</si>
  <si>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</si>
  <si>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</si>
  <si>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</si>
  <si>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</si>
  <si>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</si>
  <si>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</si>
  <si>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</si>
  <si>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</si>
  <si>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</si>
  <si>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</si>
  <si>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</si>
  <si>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</si>
  <si>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</si>
  <si>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</si>
  <si>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</si>
  <si>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</si>
  <si>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</si>
  <si>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</si>
  <si>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</si>
  <si>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</si>
  <si>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</si>
  <si>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</si>
  <si>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</si>
  <si>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</si>
  <si>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</si>
  <si>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</si>
  <si>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</si>
  <si>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</si>
  <si>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</si>
  <si>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</si>
  <si>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</si>
  <si>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</si>
  <si>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</si>
  <si>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</si>
  <si>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</si>
  <si>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</si>
  <si>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</si>
  <si>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</si>
  <si>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</si>
  <si>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</si>
  <si>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</si>
  <si>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</si>
  <si>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</si>
  <si>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</si>
  <si>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</si>
  <si>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</si>
  <si>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</si>
  <si>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</si>
  <si>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</si>
  <si>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</si>
  <si>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</si>
  <si>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</si>
  <si>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</si>
  <si>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</si>
  <si>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</si>
  <si>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</si>
  <si>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</si>
  <si>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</si>
  <si>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</si>
  <si>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</si>
  <si>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</si>
  <si>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</si>
  <si>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</si>
  <si>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</si>
  <si>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</si>
  <si>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</si>
  <si>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</si>
  <si>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</si>
  <si>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</si>
  <si>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</si>
  <si>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</si>
  <si>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</si>
  <si>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</si>
  <si>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</si>
  <si>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</si>
  <si>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</si>
  <si>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</si>
  <si>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</si>
  <si>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</si>
  <si>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</si>
  <si>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</si>
  <si>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</si>
  <si>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</si>
  <si>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</si>
  <si>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</si>
  <si>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</si>
  <si>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</si>
  <si>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</si>
  <si>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</si>
  <si>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</si>
  <si>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</si>
  <si>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</si>
  <si>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</si>
  <si>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</si>
  <si>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</si>
  <si>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</si>
  <si>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</si>
  <si>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</si>
  <si>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</si>
  <si>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</si>
  <si>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</si>
  <si>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</si>
  <si>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</si>
  <si>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</si>
  <si>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</si>
  <si>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</si>
  <si>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</si>
  <si>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</si>
  <si>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</si>
  <si>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</si>
  <si>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</si>
  <si>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</si>
  <si>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</si>
  <si>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</si>
  <si>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</si>
  <si>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</si>
  <si>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</si>
  <si>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</si>
  <si>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</si>
  <si>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</si>
  <si>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</si>
  <si>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</si>
  <si>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</si>
  <si>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</si>
  <si>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</si>
  <si>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</si>
  <si>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</si>
  <si>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</si>
  <si>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</si>
  <si>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</si>
  <si>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</si>
  <si>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</si>
  <si>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</si>
  <si>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</si>
  <si>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</si>
  <si>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</si>
  <si>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</si>
  <si>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</si>
  <si>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</si>
  <si>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</si>
  <si>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</si>
  <si>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</si>
  <si>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</si>
  <si>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</si>
  <si>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</si>
  <si>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</si>
  <si>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</si>
  <si>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</si>
  <si>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</si>
  <si>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</si>
  <si>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</si>
  <si>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</si>
  <si>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</si>
  <si>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</si>
  <si>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</si>
  <si>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</si>
  <si>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</si>
  <si>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</si>
  <si>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</si>
  <si>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</si>
  <si>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</si>
  <si>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</si>
  <si>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</si>
  <si>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</si>
  <si>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</si>
  <si>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</si>
  <si>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</si>
  <si>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</si>
  <si>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</si>
  <si>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</si>
  <si>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</si>
  <si>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</si>
  <si>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</si>
  <si>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</si>
  <si>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</si>
  <si>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</si>
  <si>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</si>
  <si>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</si>
  <si>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</si>
  <si>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</si>
  <si>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</si>
  <si>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</si>
  <si>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</si>
  <si>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</si>
  <si>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</si>
  <si>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</si>
  <si>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</si>
  <si>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</si>
  <si>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</si>
  <si>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</si>
  <si>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</si>
  <si>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</si>
  <si>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</si>
  <si>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</si>
  <si>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</si>
  <si>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</si>
  <si>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</si>
  <si>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</si>
  <si>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</si>
  <si>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</si>
  <si>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</si>
  <si>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</si>
  <si>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</si>
  <si>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</si>
  <si>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</si>
  <si>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</si>
  <si>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</si>
  <si>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</si>
  <si>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</si>
  <si>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</si>
  <si>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</si>
  <si>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</si>
  <si>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</si>
  <si>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</si>
  <si>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</si>
  <si>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</si>
  <si>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</si>
  <si>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</si>
  <si>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</si>
  <si>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</si>
  <si>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</si>
  <si>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</si>
  <si>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</si>
  <si>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</si>
  <si>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</si>
  <si>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</si>
  <si>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</si>
  <si>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</si>
  <si>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</si>
  <si>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</si>
  <si>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</si>
  <si>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</si>
  <si>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</si>
  <si>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</si>
  <si>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</si>
  <si>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</si>
  <si>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</si>
  <si>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</si>
  <si>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</si>
  <si>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</si>
  <si>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</si>
  <si>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</si>
  <si>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</si>
  <si>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</si>
  <si>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</si>
  <si>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</si>
  <si>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</si>
  <si>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</si>
  <si>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</si>
  <si>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</si>
  <si>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</si>
  <si>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</si>
  <si>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</si>
  <si>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</si>
  <si>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</si>
  <si>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</si>
  <si>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</si>
  <si>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</si>
  <si>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</si>
  <si>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</si>
  <si>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</si>
  <si>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</si>
  <si>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</si>
  <si>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</si>
  <si>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</si>
  <si>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</si>
  <si>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</si>
  <si>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</si>
  <si>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</si>
  <si>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</si>
  <si>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</si>
  <si>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</si>
  <si>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</si>
  <si>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</si>
  <si>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</si>
  <si>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</si>
  <si>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</si>
  <si>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</si>
  <si>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</si>
  <si>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</si>
  <si>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</si>
  <si>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</si>
  <si>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</si>
  <si>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</si>
  <si>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</si>
  <si>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</si>
  <si>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</si>
  <si>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</si>
  <si>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</si>
  <si>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</si>
  <si>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</si>
  <si>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</si>
  <si>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</si>
  <si>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</si>
  <si>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</si>
  <si>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</si>
  <si>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</si>
  <si>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</si>
  <si>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</si>
  <si>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</si>
  <si>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</si>
  <si>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</si>
  <si>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</si>
  <si>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</si>
  <si>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</si>
  <si>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</si>
  <si>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</si>
  <si>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</si>
  <si>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</si>
  <si>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</si>
  <si>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</si>
  <si>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</si>
  <si>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</si>
  <si>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</si>
  <si>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</si>
  <si>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</si>
  <si>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</si>
  <si>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</si>
  <si>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</si>
  <si>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</si>
  <si>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</si>
  <si>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</si>
  <si>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</si>
  <si>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</si>
  <si>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</si>
  <si>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</si>
  <si>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</si>
  <si>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</si>
  <si>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</si>
  <si>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</si>
  <si>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</si>
  <si>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</si>
  <si>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</si>
  <si>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</si>
  <si>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</si>
  <si>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</si>
  <si>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</si>
  <si>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</si>
  <si>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</si>
  <si>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</si>
  <si>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</si>
  <si>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</si>
  <si>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</si>
  <si>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</si>
  <si>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</si>
  <si>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</si>
  <si>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</si>
  <si>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</si>
  <si>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</si>
  <si>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</si>
  <si>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</si>
  <si>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</si>
  <si>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</si>
  <si>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</si>
  <si>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</si>
  <si>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</si>
  <si>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</si>
  <si>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</si>
  <si>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</si>
  <si>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</si>
  <si>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</si>
  <si>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</si>
  <si>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</si>
  <si>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</si>
  <si>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</si>
  <si>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</si>
  <si>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</si>
  <si>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</si>
  <si>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</si>
  <si>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</si>
  <si>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</si>
  <si>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</si>
  <si>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</si>
  <si>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</si>
  <si>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</si>
  <si>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</si>
  <si>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</si>
  <si>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</si>
  <si>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</si>
  <si>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</si>
  <si>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</si>
  <si>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</si>
  <si>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</si>
  <si>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</si>
  <si>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</si>
  <si>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</si>
  <si>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</si>
  <si>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</si>
  <si>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</si>
  <si>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</si>
  <si>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</si>
  <si>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</si>
  <si>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</si>
  <si>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</si>
  <si>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</si>
  <si>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</si>
  <si>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</si>
  <si>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</si>
  <si>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</si>
  <si>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</si>
  <si>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</si>
  <si>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</si>
  <si>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</si>
  <si>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</si>
  <si>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</si>
  <si>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</si>
  <si>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</si>
  <si>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</si>
  <si>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</si>
  <si>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</si>
  <si>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</si>
  <si>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</si>
  <si>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</si>
  <si>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</si>
  <si>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</si>
  <si>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</si>
  <si>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</si>
  <si>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</si>
  <si>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</si>
  <si>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</si>
  <si>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</si>
  <si>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</si>
  <si>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</si>
  <si>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</si>
  <si>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</si>
  <si>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</si>
  <si>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</si>
  <si>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</si>
  <si>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</si>
  <si>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</si>
  <si>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</si>
  <si>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</si>
  <si>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</si>
  <si>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</si>
  <si>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</si>
  <si>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</si>
  <si>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</si>
  <si>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</si>
  <si>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</si>
  <si>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</si>
  <si>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</si>
  <si>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</si>
  <si>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</si>
  <si>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</si>
  <si>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</si>
  <si>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</si>
  <si>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</si>
  <si>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</si>
  <si>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</si>
  <si>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</si>
  <si>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</si>
  <si>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</si>
  <si>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</si>
  <si>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</si>
  <si>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</si>
  <si>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</si>
  <si>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</si>
  <si>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</si>
  <si>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</si>
  <si>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</si>
  <si>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</si>
  <si>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</si>
  <si>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</si>
  <si>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</si>
  <si>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</si>
  <si>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</si>
  <si>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</si>
  <si>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</si>
  <si>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</si>
  <si>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</si>
  <si>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</si>
  <si>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</si>
  <si>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</si>
  <si>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</si>
  <si>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</si>
  <si>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</si>
  <si>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</si>
  <si>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</si>
  <si>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</si>
  <si>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</si>
  <si>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</si>
  <si>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</si>
  <si>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</si>
  <si>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</si>
  <si>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</si>
  <si>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</si>
  <si>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</si>
  <si>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</si>
  <si>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</si>
  <si>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</si>
  <si>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</si>
  <si>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</si>
  <si>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</si>
  <si>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</si>
  <si>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</si>
  <si>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</si>
  <si>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</si>
  <si>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</si>
  <si>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</si>
  <si>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</si>
  <si>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</si>
  <si>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</si>
  <si>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</si>
  <si>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</si>
  <si>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</si>
  <si>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</si>
  <si>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</si>
  <si>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</si>
  <si>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</si>
  <si>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</si>
  <si>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</si>
  <si>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</si>
  <si>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</si>
  <si>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</si>
  <si>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</si>
  <si>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</si>
  <si>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</si>
  <si>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</si>
  <si>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</si>
  <si>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</si>
  <si>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</si>
  <si>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</si>
  <si>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</si>
  <si>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</si>
  <si>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</si>
  <si>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</si>
  <si>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</si>
  <si>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</si>
  <si>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</si>
  <si>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</si>
  <si>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</si>
  <si>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</si>
  <si>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</si>
  <si>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</si>
  <si>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</si>
  <si>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</si>
  <si>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</si>
  <si>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</si>
  <si>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</si>
  <si>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</si>
  <si>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</si>
  <si>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</si>
  <si>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</si>
  <si>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</si>
  <si>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</si>
  <si>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</si>
  <si>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</si>
  <si>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</si>
  <si>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</si>
  <si>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</si>
  <si>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</si>
  <si>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</si>
  <si>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</si>
  <si>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</si>
  <si>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</si>
  <si>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</si>
  <si>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</si>
  <si>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</si>
  <si>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</si>
  <si>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</si>
  <si>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</si>
  <si>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</si>
  <si>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</si>
  <si>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</si>
  <si>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</si>
  <si>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</si>
  <si>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</si>
  <si>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</si>
  <si>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</si>
  <si>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</si>
  <si>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</si>
  <si>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</si>
  <si>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</si>
  <si>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</si>
  <si>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</si>
  <si>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</si>
  <si>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</si>
  <si>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</si>
  <si>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</si>
  <si>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</si>
  <si>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</si>
  <si>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</si>
  <si>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</si>
  <si>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</si>
  <si>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</si>
  <si>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</si>
  <si>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</si>
  <si>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</si>
  <si>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</si>
  <si>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</si>
  <si>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</si>
  <si>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</si>
  <si>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</si>
  <si>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</si>
  <si>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</si>
  <si>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</si>
  <si>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</si>
  <si>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</si>
  <si>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</si>
  <si>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</si>
  <si>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</si>
  <si>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</si>
  <si>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</si>
  <si>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</si>
  <si>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</si>
  <si>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</si>
  <si>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</si>
  <si>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</si>
  <si>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</si>
  <si>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</si>
  <si>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</si>
  <si>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</si>
  <si>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</si>
  <si>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</si>
  <si>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</si>
  <si>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</si>
  <si>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</si>
  <si>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</si>
  <si>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</si>
  <si>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</si>
  <si>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</si>
  <si>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</si>
  <si>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</si>
  <si>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</si>
  <si>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</si>
  <si>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</si>
  <si>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</si>
  <si>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</si>
  <si>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</si>
  <si>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</si>
  <si>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</si>
  <si>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</si>
  <si>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</si>
  <si>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</si>
  <si>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</si>
  <si>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</si>
  <si>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</si>
  <si>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</si>
  <si>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</si>
  <si>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</si>
  <si>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</si>
  <si>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</si>
  <si>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</si>
  <si>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</si>
  <si>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</si>
  <si>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</si>
  <si>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</si>
  <si>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</si>
  <si>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</si>
  <si>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</si>
  <si>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</si>
  <si>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</si>
  <si>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</si>
  <si>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</si>
  <si>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</si>
  <si>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</si>
  <si>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</si>
  <si>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</si>
  <si>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</si>
  <si>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</si>
  <si>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</si>
  <si>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</si>
  <si>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</si>
  <si>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</si>
  <si>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</si>
  <si>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</si>
  <si>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</si>
  <si>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</si>
  <si>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</si>
  <si>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</si>
  <si>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</si>
  <si>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</si>
  <si>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</si>
  <si>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</si>
  <si>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</si>
  <si>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</si>
  <si>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</si>
  <si>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</si>
  <si>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</si>
  <si>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</si>
  <si>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</si>
  <si>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</si>
  <si>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</si>
  <si>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</si>
  <si>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</si>
  <si>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</si>
  <si>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</si>
  <si>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</si>
  <si>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</si>
  <si>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</si>
  <si>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</si>
  <si>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</si>
  <si>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</si>
  <si>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</si>
  <si>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</si>
  <si>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</si>
  <si>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</si>
  <si>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</si>
  <si>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</si>
  <si>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</si>
  <si>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</si>
  <si>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</si>
  <si>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</si>
  <si>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</si>
  <si>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</si>
  <si>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</si>
  <si>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</si>
  <si>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</si>
  <si>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</si>
  <si>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</si>
  <si>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</si>
  <si>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</si>
  <si>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</si>
  <si>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</si>
  <si>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</si>
  <si>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</si>
  <si>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</si>
  <si>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</si>
  <si>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</si>
  <si>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</si>
  <si>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</si>
  <si>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</si>
  <si>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</si>
  <si>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</si>
  <si>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</si>
  <si>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</si>
  <si>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</si>
  <si>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</si>
  <si>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</si>
  <si>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</si>
  <si>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</si>
  <si>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</si>
  <si>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</si>
  <si>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</si>
  <si>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</si>
  <si>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</si>
  <si>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</si>
  <si>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</si>
  <si>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</si>
  <si>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</si>
  <si>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</si>
  <si>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</si>
  <si>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</si>
  <si>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</si>
  <si>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</si>
  <si>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</si>
  <si>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</si>
  <si>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</si>
  <si>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</si>
  <si>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</si>
  <si>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</si>
  <si>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</si>
  <si>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</si>
  <si>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</si>
  <si>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</si>
  <si>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</si>
  <si>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</si>
  <si>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</si>
  <si>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</si>
  <si>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</si>
  <si>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</si>
  <si>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</si>
  <si>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</si>
  <si>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</si>
  <si>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</si>
  <si>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</si>
  <si>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</si>
  <si>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</si>
  <si>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</si>
  <si>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</si>
  <si>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</si>
  <si>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</si>
  <si>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</si>
  <si>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</si>
  <si>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</si>
  <si>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</si>
  <si>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</si>
  <si>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</si>
  <si>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</si>
  <si>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</si>
  <si>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</si>
  <si>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</si>
  <si>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</si>
  <si>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</si>
  <si>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</si>
  <si>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</si>
  <si>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</si>
  <si>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</si>
  <si>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</si>
  <si>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</si>
  <si>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</si>
  <si>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</si>
  <si>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</si>
  <si>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</si>
  <si>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</si>
  <si>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</si>
  <si>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</si>
  <si>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</si>
  <si>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</si>
  <si>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</si>
  <si>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</si>
  <si>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</si>
  <si>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</si>
  <si>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</si>
  <si>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</si>
  <si>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</si>
  <si>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</si>
  <si>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</si>
  <si>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</si>
  <si>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</si>
  <si>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</si>
  <si>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</si>
  <si>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</si>
  <si>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</si>
  <si>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</si>
  <si>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</si>
  <si>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</si>
  <si>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</si>
  <si>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</si>
  <si>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</si>
  <si>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</si>
  <si>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</si>
  <si>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</si>
  <si>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</si>
  <si>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</si>
  <si>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</si>
  <si>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</si>
  <si>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</si>
  <si>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</si>
  <si>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</si>
  <si>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</si>
  <si>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</si>
  <si>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</si>
  <si>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</si>
  <si>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</si>
  <si>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</si>
  <si>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</si>
  <si>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</si>
  <si>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</si>
  <si>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</si>
  <si>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</si>
  <si>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</si>
  <si>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</si>
  <si>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</si>
  <si>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</si>
  <si>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</si>
  <si>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</si>
  <si>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</si>
  <si>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</si>
  <si>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</si>
  <si>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</si>
  <si>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</si>
  <si>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</si>
  <si>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</si>
  <si>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</si>
  <si>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</si>
  <si>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</si>
  <si>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</si>
  <si>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</si>
  <si>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</si>
  <si>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</si>
  <si>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</si>
  <si>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</si>
  <si>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</si>
  <si>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</si>
  <si>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</si>
  <si>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</si>
  <si>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</si>
  <si>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</si>
  <si>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</si>
  <si>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</si>
  <si>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</si>
  <si>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</si>
  <si>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</si>
  <si>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</si>
  <si>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</si>
  <si>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</si>
  <si>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</si>
  <si>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</si>
  <si>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</si>
  <si>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</si>
  <si>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</si>
  <si>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</si>
  <si>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</si>
  <si>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</si>
  <si>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</si>
  <si>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</si>
  <si>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</si>
  <si>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</si>
  <si>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</si>
  <si>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</si>
  <si>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</si>
  <si>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</si>
  <si>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</si>
  <si>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</si>
  <si>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</si>
  <si>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</si>
  <si>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</si>
  <si>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</si>
  <si>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</si>
  <si>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</si>
  <si>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</si>
  <si>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</si>
  <si>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</si>
  <si>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</si>
  <si>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</si>
  <si>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</si>
  <si>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</si>
  <si>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</si>
  <si>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</si>
  <si>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</si>
  <si>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</si>
  <si>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</si>
  <si>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</si>
  <si>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</si>
  <si>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</si>
  <si>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</si>
  <si>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</si>
  <si>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</si>
  <si>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</si>
  <si>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</si>
  <si>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</si>
  <si>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</si>
  <si>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</si>
  <si>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</si>
  <si>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</si>
  <si>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</si>
  <si>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</si>
  <si>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</si>
  <si>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</si>
  <si>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</si>
  <si>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</si>
  <si>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</si>
  <si>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</si>
  <si>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</si>
  <si>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</si>
  <si>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</si>
  <si>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</si>
  <si>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</si>
  <si>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</si>
  <si>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</si>
  <si>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</si>
  <si>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</si>
  <si>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</si>
  <si>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</si>
  <si>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</si>
  <si>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</si>
  <si>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</si>
  <si>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</si>
  <si>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</si>
  <si>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</si>
  <si>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</si>
  <si>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</si>
  <si>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</si>
  <si>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</si>
  <si>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</si>
  <si>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</si>
  <si>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</si>
  <si>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</si>
  <si>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</si>
  <si>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</si>
  <si>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</si>
  <si>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</si>
  <si>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</si>
  <si>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</si>
  <si>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</si>
  <si>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</si>
  <si>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</si>
  <si>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</si>
  <si>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</si>
  <si>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</si>
  <si>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</si>
  <si>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</si>
  <si>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</si>
  <si>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</si>
  <si>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</si>
  <si>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</si>
  <si>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</si>
  <si>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</si>
  <si>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</si>
  <si>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</si>
  <si>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</si>
  <si>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</si>
  <si>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</si>
  <si>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</si>
  <si>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</si>
  <si>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</si>
  <si>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</si>
  <si>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</si>
  <si>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</si>
  <si>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</si>
  <si>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</si>
  <si>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</si>
  <si>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</si>
  <si>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</si>
  <si>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</si>
  <si>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</si>
  <si>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</si>
  <si>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</si>
  <si>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</si>
  <si>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</si>
  <si>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</si>
  <si>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</si>
  <si>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</si>
  <si>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</si>
  <si>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</si>
  <si>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</si>
  <si>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</si>
  <si>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</si>
  <si>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</si>
  <si>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</si>
  <si>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</si>
  <si>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</si>
  <si>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</si>
  <si>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</si>
  <si>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</si>
  <si>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</si>
  <si>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</si>
  <si>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</si>
  <si>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</si>
  <si>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</si>
  <si>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</si>
  <si>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</si>
  <si>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</si>
  <si>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</si>
  <si>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</si>
  <si>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</si>
  <si>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</si>
  <si>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</si>
  <si>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</si>
  <si>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</si>
  <si>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</si>
  <si>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</si>
  <si>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</si>
  <si>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</si>
  <si>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</si>
  <si>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</si>
  <si>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</si>
  <si>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</si>
  <si>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</si>
  <si>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</si>
  <si>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</si>
  <si>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</si>
  <si>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</si>
  <si>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</si>
  <si>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</si>
  <si>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</si>
  <si>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</si>
  <si>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</si>
  <si>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</si>
  <si>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</si>
  <si>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</si>
  <si>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</si>
  <si>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</si>
  <si>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</si>
  <si>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</si>
  <si>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</si>
  <si>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</si>
  <si>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</si>
  <si>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</si>
  <si>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</si>
  <si>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</si>
  <si>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</si>
  <si>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</si>
  <si>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</si>
  <si>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</si>
  <si>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</si>
  <si>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</si>
  <si>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</si>
  <si>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</si>
  <si>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</si>
  <si>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</si>
  <si>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</si>
  <si>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</si>
  <si>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</si>
  <si>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</si>
  <si>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</si>
  <si>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</si>
  <si>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</si>
  <si>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</si>
  <si>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</si>
  <si>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</si>
  <si>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</si>
  <si>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</si>
  <si>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</si>
  <si>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</si>
  <si>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</si>
  <si>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</si>
  <si>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</si>
  <si>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</si>
  <si>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</si>
  <si>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</si>
  <si>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</si>
  <si>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</si>
  <si>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</si>
  <si>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</si>
  <si>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</si>
  <si>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</si>
  <si>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</si>
  <si>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</si>
  <si>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</si>
  <si>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</si>
  <si>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</si>
  <si>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</si>
  <si>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</si>
  <si>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</si>
  <si>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</si>
  <si>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</si>
  <si>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</si>
  <si>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</si>
  <si>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</si>
  <si>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</si>
  <si>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</si>
  <si>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</si>
  <si>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</si>
  <si>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</si>
  <si>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</si>
  <si>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</si>
  <si>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</si>
  <si>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</si>
  <si>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</si>
  <si>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</si>
  <si>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</si>
  <si>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</si>
  <si>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</si>
  <si>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</si>
  <si>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</si>
  <si>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</si>
  <si>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</si>
  <si>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</si>
  <si>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</si>
  <si>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</si>
  <si>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</si>
  <si>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</si>
  <si>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</si>
  <si>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</si>
  <si>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</si>
  <si>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</si>
  <si>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</si>
  <si>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</si>
  <si>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</si>
  <si>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</si>
  <si>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</si>
  <si>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</si>
  <si>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</si>
  <si>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</si>
  <si>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</si>
  <si>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</si>
  <si>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</si>
  <si>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</si>
  <si>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</si>
  <si>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</si>
  <si>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</si>
  <si>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</si>
  <si>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</si>
  <si>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</si>
  <si>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</si>
  <si>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</si>
  <si>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</si>
  <si>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</si>
  <si>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</si>
  <si>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</si>
  <si>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</si>
  <si>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</si>
  <si>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</si>
  <si>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</si>
  <si>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</si>
  <si>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</si>
  <si>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</si>
  <si>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</si>
  <si>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</si>
  <si>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</si>
  <si>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</si>
  <si>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</si>
  <si>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</si>
  <si>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</si>
  <si>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</si>
  <si>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</si>
  <si>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</si>
  <si>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</si>
  <si>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</si>
  <si>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</si>
  <si>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</si>
  <si>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</si>
  <si>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</si>
  <si>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</si>
  <si>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</si>
  <si>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</si>
  <si>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</si>
  <si>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</si>
  <si>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</si>
  <si>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</si>
  <si>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</si>
  <si>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</si>
  <si>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</si>
  <si>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</si>
  <si>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</si>
  <si>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</si>
  <si>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</si>
  <si>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</si>
  <si>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</si>
  <si>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</si>
  <si>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</si>
  <si>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</si>
  <si>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</si>
  <si>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</si>
  <si>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</si>
  <si>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</si>
  <si>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</si>
  <si>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</si>
  <si>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</si>
  <si>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</si>
  <si>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</si>
  <si>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</si>
  <si>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</si>
  <si>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</si>
  <si>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</si>
  <si>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</si>
  <si>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</si>
  <si>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</si>
  <si>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</si>
  <si>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</si>
  <si>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</si>
  <si>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</si>
  <si>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</si>
  <si>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</si>
  <si>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</si>
  <si>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</si>
  <si>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</si>
  <si>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</si>
  <si>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</si>
  <si>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</si>
  <si>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</si>
  <si>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</si>
  <si>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</si>
  <si>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</si>
  <si>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</si>
  <si>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</si>
  <si>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</si>
  <si>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</si>
  <si>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</si>
  <si>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</si>
  <si>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</si>
  <si>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</si>
  <si>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</si>
  <si>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</si>
  <si>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</si>
  <si>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</si>
  <si>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</si>
  <si>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</si>
  <si>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</si>
  <si>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</si>
  <si>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</si>
  <si>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</si>
  <si>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</si>
  <si>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</si>
  <si>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</si>
  <si>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</si>
  <si>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</si>
  <si>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</si>
  <si>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</si>
  <si>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</si>
  <si>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</si>
  <si>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</si>
  <si>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</si>
  <si>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</si>
  <si>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</si>
  <si>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</si>
  <si>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</si>
  <si>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</si>
  <si>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</si>
  <si>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</si>
  <si>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</si>
  <si>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</si>
  <si>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</si>
  <si>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</si>
  <si>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</si>
  <si>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</si>
  <si>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</si>
  <si>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</si>
  <si>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</si>
  <si>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</si>
  <si>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</si>
  <si>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</si>
  <si>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</si>
  <si>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</si>
  <si>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</si>
  <si>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</si>
  <si>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</si>
  <si>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</si>
  <si>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</si>
  <si>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</si>
  <si>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</si>
  <si>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</si>
  <si>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</si>
  <si>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</si>
  <si>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</si>
  <si>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</si>
  <si>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</si>
  <si>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</si>
  <si>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</si>
  <si>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</si>
  <si>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</si>
  <si>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</si>
  <si>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</si>
  <si>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</si>
  <si>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</si>
  <si>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</si>
  <si>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</si>
  <si>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</si>
  <si>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</si>
  <si>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</si>
  <si>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</si>
  <si>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</si>
  <si>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</si>
  <si>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</si>
  <si>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</si>
  <si>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</si>
  <si>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</si>
  <si>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</si>
  <si>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</si>
  <si>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</si>
  <si>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</si>
  <si>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</si>
  <si>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</si>
  <si>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</si>
  <si>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</si>
  <si>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</si>
  <si>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</si>
  <si>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</si>
  <si>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</si>
  <si>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</si>
  <si>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</si>
  <si>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</si>
  <si>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</si>
  <si>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</si>
  <si>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</si>
  <si>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</si>
  <si>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</si>
  <si>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</si>
  <si>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</si>
  <si>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</si>
  <si>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</si>
  <si>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</si>
  <si>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</si>
  <si>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</si>
  <si>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</si>
  <si>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</si>
  <si>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</si>
  <si>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</si>
  <si>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</si>
  <si>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</si>
  <si>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</si>
  <si>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</si>
  <si>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</si>
  <si>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</si>
  <si>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</si>
  <si>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</si>
  <si>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</si>
  <si>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</si>
  <si>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</si>
  <si>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</si>
  <si>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</si>
  <si>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</si>
  <si>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</si>
  <si>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</si>
  <si>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</si>
  <si>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</si>
  <si>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</si>
  <si>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</si>
  <si>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</si>
  <si>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</si>
  <si>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</si>
  <si>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</si>
  <si>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</si>
  <si>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</si>
  <si>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</si>
  <si>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</si>
  <si>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</si>
  <si>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</si>
  <si>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</si>
  <si>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</si>
  <si>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</si>
  <si>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</si>
  <si>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</si>
  <si>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</si>
  <si>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</si>
  <si>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</si>
  <si>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</si>
  <si>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</si>
  <si>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</si>
  <si>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</si>
  <si>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</si>
  <si>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</si>
  <si>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</si>
  <si>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</si>
  <si>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</si>
  <si>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</si>
  <si>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</si>
  <si>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</si>
  <si>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</si>
  <si>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</si>
  <si>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</si>
  <si>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</si>
  <si>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</si>
  <si>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</si>
  <si>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</si>
  <si>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</si>
  <si>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</si>
  <si>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</si>
  <si>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</si>
  <si>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</si>
  <si>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</si>
  <si>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</si>
  <si>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</si>
  <si>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</si>
  <si>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</si>
  <si>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</si>
  <si>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</si>
  <si>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</si>
  <si>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</si>
  <si>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</si>
  <si>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</si>
  <si>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</si>
  <si>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</si>
  <si>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</si>
  <si>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</si>
  <si>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</si>
  <si>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</si>
  <si>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</si>
  <si>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</si>
  <si>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</si>
  <si>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</si>
  <si>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</si>
  <si>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</si>
  <si>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</si>
  <si>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</si>
  <si>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</si>
  <si>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</si>
  <si>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</si>
  <si>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</si>
  <si>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</si>
  <si>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</si>
  <si>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</si>
  <si>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</si>
  <si>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</si>
  <si>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</si>
  <si>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</si>
  <si>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</si>
  <si>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</si>
  <si>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</si>
  <si>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</si>
  <si>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</si>
  <si>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</si>
  <si>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</si>
  <si>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</si>
  <si>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</si>
  <si>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</si>
  <si>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</si>
  <si>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</si>
  <si>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</si>
  <si>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</si>
  <si>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</si>
  <si>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</si>
  <si>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</si>
  <si>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</si>
  <si>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</si>
  <si>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</si>
  <si>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</si>
  <si>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</si>
  <si>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</si>
  <si>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</si>
  <si>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</si>
  <si>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</si>
  <si>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</si>
  <si>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</si>
  <si>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</si>
  <si>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</si>
  <si>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</si>
  <si>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</si>
  <si>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</si>
  <si>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</si>
  <si>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</si>
  <si>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</si>
  <si>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</si>
  <si>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</si>
  <si>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</si>
  <si>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</si>
  <si>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</si>
  <si>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</si>
  <si>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</si>
  <si>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</si>
  <si>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</si>
  <si>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</si>
  <si>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</si>
  <si>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</si>
  <si>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</si>
  <si>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</si>
  <si>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</si>
  <si>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</si>
  <si>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</si>
  <si>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</si>
  <si>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</si>
  <si>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</si>
  <si>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</si>
  <si>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</si>
  <si>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</si>
  <si>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</si>
  <si>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</si>
  <si>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</si>
  <si>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</si>
  <si>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</si>
  <si>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</si>
  <si>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</si>
  <si>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</si>
  <si>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</si>
  <si>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</si>
  <si>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</si>
  <si>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</si>
  <si>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</si>
  <si>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</si>
  <si>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</si>
  <si>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</si>
  <si>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</si>
  <si>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</si>
  <si>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</si>
  <si>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</si>
  <si>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</si>
  <si>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</si>
  <si>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</si>
  <si>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</si>
  <si>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</si>
  <si>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</si>
  <si>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</si>
  <si>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</si>
  <si>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</si>
  <si>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</si>
  <si>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</si>
  <si>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</si>
  <si>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</si>
  <si>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</si>
  <si>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</si>
  <si>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</si>
  <si>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</si>
  <si>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</si>
  <si>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</si>
  <si>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</si>
  <si>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</si>
  <si>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</si>
  <si>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</si>
  <si>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</si>
  <si>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</si>
  <si>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</si>
  <si>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</si>
  <si>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</si>
  <si>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</si>
  <si>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</si>
  <si>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</si>
  <si>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</si>
  <si>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</si>
  <si>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</si>
  <si>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</si>
  <si>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</si>
  <si>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</si>
  <si>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</si>
  <si>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</si>
  <si>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</si>
  <si>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</si>
  <si>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</si>
  <si>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</si>
  <si>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</si>
  <si>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</si>
  <si>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</si>
  <si>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</si>
  <si>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</si>
  <si>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</si>
  <si>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</si>
  <si>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</si>
  <si>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</si>
  <si>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</si>
  <si>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</si>
  <si>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</si>
  <si>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</si>
  <si>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</si>
  <si>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</si>
  <si>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</si>
  <si>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</si>
  <si>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</si>
  <si>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</si>
  <si>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</si>
  <si>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</si>
  <si>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</si>
  <si>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</si>
  <si>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</si>
  <si>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</si>
  <si>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</si>
  <si>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</si>
  <si>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</si>
  <si>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</si>
  <si>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</si>
  <si>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</si>
  <si>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</si>
  <si>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</si>
  <si>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</si>
  <si>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</si>
  <si>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</si>
  <si>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</si>
  <si>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</si>
  <si>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</si>
  <si>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</si>
  <si>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</si>
  <si>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</si>
  <si>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</si>
  <si>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</si>
  <si>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</si>
  <si>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</si>
  <si>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</si>
  <si>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</si>
  <si>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</si>
  <si>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</si>
  <si>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</si>
  <si>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</si>
  <si>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</si>
  <si>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</si>
  <si>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</si>
  <si>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</si>
  <si>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</si>
  <si>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</si>
  <si>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</si>
  <si>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</si>
  <si>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</si>
  <si>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</si>
  <si>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</si>
  <si>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</si>
  <si>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</si>
  <si>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</si>
  <si>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</si>
  <si>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</si>
  <si>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</si>
  <si>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</si>
  <si>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</si>
  <si>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</si>
  <si>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</si>
  <si>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</si>
  <si>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</si>
  <si>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</si>
  <si>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</si>
  <si>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</si>
  <si>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</si>
  <si>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</si>
  <si>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</si>
  <si>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</si>
  <si>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</si>
  <si>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</si>
  <si>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</si>
  <si>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</si>
  <si>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</si>
  <si>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</si>
  <si>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</si>
  <si>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</si>
  <si>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</si>
  <si>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</si>
  <si>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</si>
  <si>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</si>
  <si>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</si>
  <si>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</si>
  <si>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</si>
  <si>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</si>
  <si>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</si>
  <si>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</si>
  <si>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</si>
  <si>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</si>
  <si>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</si>
  <si>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</si>
  <si>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</si>
  <si>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</si>
  <si>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</si>
  <si>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</si>
  <si>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</si>
  <si>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</si>
  <si>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</si>
  <si>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</si>
  <si>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</si>
  <si>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</si>
  <si>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</si>
  <si>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</si>
  <si>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</si>
  <si>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</si>
  <si>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</si>
  <si>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</si>
  <si>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</si>
  <si>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</si>
  <si>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</si>
  <si>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</si>
  <si>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</si>
  <si>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</si>
  <si>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</si>
  <si>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</si>
  <si>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</si>
  <si>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</si>
  <si>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</si>
  <si>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</si>
  <si>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</si>
  <si>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</si>
  <si>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</si>
  <si>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</si>
  <si>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</si>
  <si>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</si>
  <si>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</si>
  <si>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</si>
  <si>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</si>
  <si>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</si>
  <si>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</si>
  <si>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</si>
  <si>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</si>
  <si>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</si>
  <si>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</si>
  <si>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</si>
  <si>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</si>
  <si>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</si>
  <si>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</si>
  <si>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</si>
  <si>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</si>
  <si>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</si>
  <si>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</si>
  <si>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</si>
  <si>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</si>
  <si>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</si>
  <si>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</si>
  <si>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</si>
  <si>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</si>
  <si>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</si>
  <si>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</si>
  <si>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</si>
  <si>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</si>
  <si>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</si>
  <si>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</si>
  <si>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</si>
  <si>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</si>
  <si>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</si>
  <si>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</si>
  <si>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</si>
  <si>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</si>
  <si>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</si>
  <si>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</si>
  <si>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</si>
  <si>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</si>
  <si>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</si>
  <si>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</si>
  <si>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</si>
  <si>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</si>
  <si>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</si>
  <si>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</si>
  <si>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</si>
  <si>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</si>
  <si>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</si>
  <si>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</si>
  <si>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</si>
  <si>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</si>
  <si>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</si>
  <si>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</si>
  <si>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</si>
  <si>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</si>
  <si>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</si>
  <si>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</si>
  <si>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</si>
  <si>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</si>
  <si>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</si>
  <si>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</si>
  <si>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</si>
  <si>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</si>
  <si>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</si>
  <si>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</si>
  <si>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</si>
  <si>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</si>
  <si>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</si>
  <si>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</si>
  <si>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</si>
  <si>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</si>
  <si>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</si>
  <si>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</si>
  <si>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</si>
  <si>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</si>
  <si>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</si>
  <si>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</si>
  <si>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</si>
  <si>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</si>
  <si>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</si>
  <si>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</si>
  <si>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</si>
  <si>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</si>
  <si>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</si>
  <si>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</si>
  <si>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</si>
  <si>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</si>
  <si>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</si>
  <si>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</si>
  <si>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</si>
  <si>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</si>
  <si>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</si>
  <si>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</si>
  <si>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</si>
  <si>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</si>
  <si>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</si>
  <si>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</si>
  <si>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</si>
  <si>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</si>
  <si>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</si>
  <si>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</si>
  <si>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</si>
  <si>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</si>
  <si>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</si>
  <si>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</si>
  <si>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</si>
  <si>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</si>
  <si>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</si>
  <si>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</si>
  <si>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</si>
  <si>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</si>
  <si>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</si>
  <si>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</si>
  <si>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</si>
  <si>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</si>
  <si>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</si>
  <si>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</si>
  <si>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</si>
  <si>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</si>
  <si>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</si>
  <si>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</si>
  <si>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</si>
  <si>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</si>
  <si>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</si>
  <si>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</si>
  <si>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</si>
  <si>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</si>
  <si>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</si>
  <si>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</si>
  <si>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</si>
  <si>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</si>
  <si>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</si>
  <si>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</si>
  <si>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</si>
  <si>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</si>
  <si>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</si>
  <si>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</si>
  <si>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</si>
  <si>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</si>
  <si>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</si>
  <si>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</si>
  <si>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</si>
  <si>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</si>
  <si>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</si>
  <si>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</si>
  <si>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</si>
  <si>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</si>
  <si>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</si>
  <si>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</si>
  <si>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</si>
  <si>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</si>
  <si>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</si>
  <si>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</si>
  <si>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</si>
  <si>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</si>
  <si>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</si>
  <si>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</si>
  <si>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</si>
  <si>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</si>
  <si>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</si>
  <si>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</si>
  <si>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</si>
  <si>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</si>
  <si>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</si>
  <si>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</si>
  <si>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</si>
  <si>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</si>
  <si>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</si>
  <si>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</si>
  <si>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</si>
  <si>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</si>
  <si>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</si>
  <si>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</si>
  <si>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</si>
  <si>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</si>
  <si>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</si>
  <si>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</si>
  <si>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</si>
  <si>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</si>
  <si>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</si>
  <si>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</si>
  <si>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</si>
  <si>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</si>
  <si>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</si>
  <si>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</si>
  <si>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</si>
  <si>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</si>
  <si>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</si>
  <si>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</si>
  <si>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</si>
  <si>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</si>
  <si>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</si>
  <si>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</si>
  <si>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</si>
  <si>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</si>
  <si>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</si>
  <si>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</si>
  <si>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</si>
  <si>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</si>
  <si>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</si>
  <si>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</si>
  <si>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</si>
  <si>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</si>
  <si>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</si>
  <si>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</si>
  <si>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</si>
  <si>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</si>
  <si>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</si>
  <si>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</si>
  <si>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</si>
  <si>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</si>
  <si>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</si>
  <si>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</si>
  <si>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</si>
  <si>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</si>
  <si>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</si>
  <si>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</si>
  <si>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</si>
  <si>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</si>
  <si>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</si>
  <si>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</si>
  <si>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</si>
  <si>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</si>
  <si>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</si>
  <si>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</si>
  <si>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</si>
  <si>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</si>
  <si>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</si>
  <si>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</si>
  <si>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</si>
  <si>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</si>
  <si>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</si>
  <si>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</si>
  <si>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</si>
  <si>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</si>
  <si>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</si>
  <si>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</si>
  <si>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</si>
  <si>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</si>
  <si>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</si>
  <si>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</si>
  <si>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</si>
  <si>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</si>
  <si>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</si>
  <si>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</si>
  <si>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</si>
  <si>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</si>
  <si>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</si>
  <si>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</si>
  <si>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</si>
  <si>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</si>
  <si>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</si>
  <si>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</si>
  <si>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</si>
  <si>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</si>
  <si>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</si>
  <si>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</si>
  <si>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</si>
  <si>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</si>
  <si>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</si>
  <si>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</si>
  <si>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</si>
  <si>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</si>
  <si>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</si>
  <si>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</si>
  <si>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</si>
  <si>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</si>
  <si>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</si>
  <si>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</si>
  <si>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</si>
  <si>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</si>
  <si>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</si>
  <si>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</si>
  <si>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</si>
  <si>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</si>
  <si>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</si>
  <si>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</si>
  <si>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</si>
  <si>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</si>
  <si>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</si>
  <si>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</si>
  <si>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</si>
  <si>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</si>
  <si>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</si>
  <si>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</si>
  <si>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</si>
  <si>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</si>
  <si>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</si>
  <si>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</si>
  <si>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</si>
  <si>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</si>
  <si>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</si>
  <si>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</si>
  <si>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</si>
  <si>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</si>
  <si>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</si>
  <si>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</si>
  <si>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</si>
  <si>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</si>
  <si>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</si>
  <si>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</si>
  <si>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</si>
  <si>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</si>
  <si>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</si>
  <si>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</si>
  <si>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</si>
  <si>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</si>
  <si>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</si>
  <si>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</si>
  <si>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</si>
  <si>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</si>
  <si>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</si>
  <si>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</si>
  <si>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</si>
  <si>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</si>
  <si>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</si>
  <si>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</si>
  <si>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</si>
  <si>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</si>
  <si>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</si>
  <si>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</si>
  <si>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</si>
  <si>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</si>
  <si>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</si>
  <si>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</si>
  <si>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</si>
  <si>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</si>
  <si>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</si>
  <si>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</si>
  <si>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</si>
  <si>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</si>
  <si>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</si>
  <si>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</si>
  <si>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</si>
  <si>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</si>
  <si>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</si>
  <si>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</si>
  <si>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</si>
  <si>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</si>
  <si>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</si>
  <si>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</si>
  <si>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</si>
  <si>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</si>
  <si>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</si>
  <si>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</si>
  <si>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</si>
  <si>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</si>
  <si>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</si>
  <si>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</si>
  <si>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</si>
  <si>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</si>
  <si>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</si>
  <si>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</si>
  <si>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</si>
  <si>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</si>
  <si>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</si>
  <si>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</si>
  <si>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</si>
  <si>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</si>
  <si>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</si>
  <si>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</si>
  <si>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</si>
  <si>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</si>
  <si>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</si>
  <si>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</si>
  <si>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</si>
  <si>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</si>
  <si>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</si>
  <si>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</si>
  <si>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</si>
  <si>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</si>
  <si>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</si>
  <si>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</si>
  <si>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</si>
  <si>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</si>
  <si>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</si>
  <si>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</si>
  <si>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</si>
  <si>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</si>
  <si>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</si>
  <si>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</si>
  <si>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</si>
  <si>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</si>
  <si>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</si>
  <si>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</si>
  <si>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</si>
  <si>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</si>
  <si>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</si>
  <si>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</si>
  <si>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</si>
  <si>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</si>
  <si>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</si>
  <si>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</si>
  <si>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</si>
  <si>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</si>
  <si>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</si>
  <si>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</si>
  <si>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</si>
  <si>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</si>
  <si>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</si>
  <si>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</si>
  <si>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</si>
  <si>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</si>
  <si>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</si>
  <si>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</si>
  <si>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</si>
  <si>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</si>
  <si>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</si>
  <si>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</si>
  <si>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</si>
  <si>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</si>
  <si>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</si>
  <si>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</si>
  <si>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</si>
  <si>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</si>
  <si>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</si>
  <si>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</si>
  <si>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</si>
  <si>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</si>
  <si>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</si>
  <si>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</si>
  <si>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</si>
  <si>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</si>
  <si>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</si>
  <si>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</si>
  <si>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</si>
  <si>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</si>
  <si>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</si>
  <si>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</si>
  <si>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</si>
  <si>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</si>
  <si>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</si>
  <si>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</si>
  <si>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</si>
  <si>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</si>
  <si>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</si>
  <si>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</si>
  <si>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</si>
  <si>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</si>
  <si>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</si>
  <si>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</si>
  <si>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</si>
  <si>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</si>
  <si>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</si>
  <si>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</si>
  <si>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</si>
  <si>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</si>
  <si>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</si>
  <si>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</si>
  <si>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</si>
  <si>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</si>
  <si>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</si>
  <si>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</si>
  <si>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</si>
  <si>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</si>
  <si>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</si>
  <si>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</si>
  <si>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</si>
  <si>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</si>
  <si>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</si>
  <si>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</si>
  <si>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</si>
  <si>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</si>
  <si>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</si>
  <si>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</si>
  <si>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</si>
  <si>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</si>
  <si>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</si>
  <si>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</si>
  <si>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</si>
  <si>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</si>
  <si>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</si>
  <si>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</si>
  <si>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</si>
  <si>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</si>
  <si>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</si>
  <si>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</si>
  <si>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</si>
  <si>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</si>
  <si>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</si>
  <si>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</si>
  <si>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</si>
  <si>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</si>
  <si>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</si>
  <si>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</si>
  <si>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</si>
  <si>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</si>
  <si>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</si>
  <si>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</si>
  <si>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</si>
  <si>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</si>
  <si>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</si>
  <si>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</si>
  <si>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</si>
  <si>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</si>
  <si>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</si>
  <si>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</si>
  <si>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</si>
  <si>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</si>
  <si>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</si>
  <si>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</si>
  <si>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</si>
  <si>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</si>
  <si>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</si>
  <si>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</si>
  <si>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</si>
  <si>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</si>
  <si>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</si>
  <si>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</si>
  <si>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</si>
  <si>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</si>
  <si>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</si>
  <si>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</si>
  <si>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</si>
  <si>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</si>
  <si>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</si>
  <si>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</si>
  <si>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</si>
  <si>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</si>
  <si>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</si>
  <si>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</si>
  <si>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</si>
  <si>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</si>
  <si>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</si>
  <si>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</si>
  <si>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</si>
  <si>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</si>
  <si>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</si>
  <si>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</si>
  <si>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</si>
  <si>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</si>
  <si>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</si>
  <si>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</si>
  <si>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</si>
  <si>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</si>
  <si>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</si>
  <si>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</si>
  <si>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</si>
  <si>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</si>
  <si>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</si>
  <si>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</si>
  <si>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</si>
  <si>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</si>
  <si>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</si>
  <si>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</si>
  <si>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</si>
  <si>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</si>
  <si>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</si>
  <si>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</si>
  <si>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</si>
  <si>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</si>
  <si>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</si>
  <si>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</si>
  <si>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</si>
  <si>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</si>
  <si>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</si>
  <si>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</si>
  <si>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</si>
  <si>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</si>
  <si>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</si>
  <si>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</si>
  <si>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</si>
  <si>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</si>
  <si>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</si>
  <si>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</si>
  <si>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</si>
  <si>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</si>
  <si>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</si>
  <si>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</si>
  <si>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</si>
  <si>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</si>
  <si>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</si>
  <si>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</si>
  <si>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</si>
  <si>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</si>
  <si>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</si>
  <si>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</si>
  <si>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</si>
  <si>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</si>
  <si>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</si>
  <si>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</si>
  <si>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</si>
  <si>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</si>
  <si>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</si>
  <si>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</si>
  <si>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</si>
  <si>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</si>
  <si>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</si>
  <si>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</si>
  <si>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</si>
  <si>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</si>
  <si>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</si>
  <si>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</si>
  <si>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</si>
  <si>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</si>
  <si>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</si>
  <si>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</si>
  <si>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</si>
  <si>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</si>
  <si>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</si>
  <si>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</si>
  <si>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</si>
  <si>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</si>
  <si>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</si>
  <si>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</si>
  <si>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</si>
  <si>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</si>
  <si>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</si>
  <si>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</si>
  <si>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</si>
  <si>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</si>
  <si>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</si>
  <si>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</si>
  <si>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</si>
  <si>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</si>
  <si>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</si>
  <si>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</si>
  <si>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</si>
  <si>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</si>
  <si>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</si>
  <si>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</si>
  <si>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</si>
  <si>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</si>
  <si>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</si>
  <si>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</si>
  <si>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</si>
  <si>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</si>
  <si>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</si>
  <si>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</si>
  <si>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</si>
  <si>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</si>
  <si>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</si>
  <si>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</si>
  <si>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</si>
  <si>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</si>
  <si>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</si>
  <si>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</si>
  <si>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</si>
  <si>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</si>
  <si>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</si>
  <si>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</si>
  <si>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</si>
  <si>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</si>
  <si>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</si>
  <si>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</si>
  <si>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</si>
  <si>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</si>
  <si>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</si>
  <si>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</si>
  <si>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</si>
  <si>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</si>
  <si>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</si>
  <si>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</si>
  <si>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</si>
  <si>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</si>
  <si>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</si>
  <si>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</si>
  <si>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</si>
  <si>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</si>
  <si>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</si>
  <si>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</si>
  <si>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</si>
  <si>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</si>
  <si>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</si>
  <si>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</si>
  <si>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</si>
  <si>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</si>
  <si>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</si>
  <si>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</si>
  <si>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</si>
  <si>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</si>
  <si>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</si>
  <si>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</si>
  <si>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</si>
  <si>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</si>
  <si>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</si>
  <si>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</si>
  <si>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</si>
  <si>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</si>
  <si>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</si>
  <si>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</si>
  <si>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</si>
  <si>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</si>
  <si>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</si>
  <si>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</si>
  <si>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</si>
  <si>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</si>
  <si>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</si>
  <si>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</si>
  <si>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</si>
  <si>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</si>
  <si>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</si>
  <si>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</si>
  <si>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</si>
  <si>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</si>
  <si>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</si>
  <si>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</si>
  <si>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</si>
  <si>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</si>
  <si>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</si>
  <si>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</si>
  <si>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</si>
  <si>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</si>
  <si>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</si>
  <si>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</si>
  <si>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</si>
  <si>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</si>
  <si>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</si>
  <si>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</si>
  <si>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</si>
  <si>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</si>
  <si>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</si>
  <si>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</si>
  <si>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</si>
  <si>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</si>
  <si>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</si>
  <si>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</si>
  <si>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</si>
  <si>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</si>
  <si>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</si>
  <si>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</si>
  <si>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</si>
  <si>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</si>
  <si>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</si>
  <si>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</si>
  <si>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</si>
  <si>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</si>
  <si>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</si>
  <si>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</si>
  <si>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</si>
  <si>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</si>
  <si>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</si>
  <si>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</si>
  <si>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</si>
  <si>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</si>
  <si>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</si>
  <si>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</si>
  <si>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</si>
  <si>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</si>
  <si>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</si>
  <si>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</si>
  <si>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</si>
  <si>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</si>
  <si>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</si>
  <si>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</si>
  <si>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</si>
  <si>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</si>
  <si>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</si>
  <si>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</si>
  <si>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</si>
  <si>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</si>
  <si>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</si>
  <si>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</si>
  <si>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</si>
  <si>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</si>
  <si>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</si>
  <si>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</si>
  <si>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</si>
  <si>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</si>
  <si>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</si>
  <si>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</si>
  <si>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</si>
  <si>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</si>
  <si>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</si>
  <si>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</si>
  <si>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</si>
  <si>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</si>
  <si>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</si>
  <si>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</si>
  <si>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</si>
  <si>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</si>
  <si>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</si>
  <si>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</si>
  <si>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</si>
  <si>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</si>
  <si>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</si>
  <si>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</si>
  <si>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</si>
  <si>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</si>
  <si>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</si>
  <si>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</si>
  <si>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</si>
  <si>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</si>
  <si>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</si>
  <si>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</si>
  <si>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</si>
  <si>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</si>
  <si>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</si>
  <si>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</si>
  <si>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</si>
  <si>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</si>
  <si>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</si>
  <si>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</si>
  <si>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</si>
  <si>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</si>
  <si>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</si>
  <si>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</si>
  <si>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</si>
  <si>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</si>
  <si>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</si>
  <si>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</si>
  <si>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</si>
  <si>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</si>
  <si>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</si>
  <si>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</si>
  <si>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</si>
  <si>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</si>
  <si>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</si>
  <si>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</si>
  <si>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</si>
  <si>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</si>
  <si>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</si>
  <si>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</si>
  <si>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</si>
  <si>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</si>
  <si>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</si>
  <si>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</si>
  <si>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</si>
  <si>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</si>
  <si>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</si>
  <si>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</si>
  <si>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</si>
  <si>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</si>
  <si>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</si>
  <si>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</si>
  <si>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</si>
  <si>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</si>
  <si>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</si>
  <si>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</si>
  <si>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</si>
  <si>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</si>
  <si>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</si>
  <si>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</si>
  <si>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</si>
  <si>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</si>
  <si>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</si>
  <si>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</si>
  <si>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</si>
  <si>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</si>
  <si>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</si>
  <si>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</si>
  <si>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</si>
  <si>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</si>
  <si>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</si>
  <si>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</si>
  <si>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</si>
  <si>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</si>
  <si>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</si>
  <si>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</si>
  <si>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</si>
  <si>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</si>
  <si>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</si>
  <si>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</si>
  <si>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</si>
  <si>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</si>
  <si>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</si>
  <si>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</si>
  <si>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</si>
  <si>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</si>
  <si>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</si>
  <si>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</si>
  <si>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</si>
  <si>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</si>
  <si>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</si>
  <si>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</si>
  <si>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</si>
  <si>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</si>
  <si>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</si>
  <si>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</si>
  <si>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</si>
  <si>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</si>
  <si>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</si>
  <si>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</si>
  <si>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</si>
  <si>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</si>
  <si>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</si>
  <si>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</si>
  <si>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</si>
  <si>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</si>
  <si>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</si>
  <si>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</si>
  <si>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</si>
  <si>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</si>
  <si>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</si>
  <si>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</si>
  <si>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</si>
  <si>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</si>
  <si>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</si>
  <si>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</si>
  <si>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</si>
  <si>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</si>
  <si>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</si>
  <si>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</si>
  <si>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</si>
  <si>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</si>
  <si>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</si>
  <si>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</si>
  <si>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</si>
  <si>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</si>
  <si>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</si>
  <si>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</si>
  <si>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</si>
  <si>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</si>
  <si>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</si>
  <si>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</si>
  <si>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</si>
  <si>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</si>
  <si>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</si>
  <si>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</si>
  <si>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</si>
  <si>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</si>
  <si>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</si>
  <si>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</si>
  <si>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</si>
  <si>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</si>
  <si>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</si>
  <si>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</si>
  <si>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</si>
  <si>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</si>
  <si>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</si>
  <si>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</si>
  <si>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</si>
  <si>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</si>
  <si>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</si>
  <si>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</si>
  <si>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</si>
  <si>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</si>
  <si>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</si>
  <si>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</si>
  <si>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</si>
  <si>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</si>
  <si>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</si>
  <si>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</si>
  <si>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</si>
  <si>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</si>
  <si>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</si>
  <si>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</si>
  <si>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</si>
  <si>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</si>
  <si>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</si>
  <si>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</si>
  <si>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</si>
  <si>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</si>
  <si>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</si>
  <si>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</si>
  <si>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</si>
  <si>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</si>
  <si>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</si>
  <si>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</si>
  <si>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</si>
  <si>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</si>
  <si>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</si>
  <si>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</si>
  <si>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</si>
  <si>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</si>
  <si>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</si>
  <si>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</si>
  <si>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</si>
  <si>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</si>
  <si>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</si>
  <si>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</si>
  <si>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</si>
  <si>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</si>
  <si>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</si>
  <si>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</si>
  <si>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</si>
  <si>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</si>
  <si>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</si>
  <si>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</si>
  <si>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</si>
  <si>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</si>
  <si>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</si>
  <si>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</si>
  <si>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</si>
  <si>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</si>
  <si>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</si>
  <si>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</si>
  <si>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</si>
  <si>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</si>
  <si>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</si>
  <si>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</si>
  <si>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</si>
  <si>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</si>
  <si>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</si>
  <si>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</si>
  <si>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</si>
  <si>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</si>
  <si>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</si>
  <si>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</si>
  <si>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</si>
  <si>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</si>
  <si>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</si>
  <si>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</si>
  <si>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</si>
  <si>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</si>
  <si>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</si>
  <si>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</si>
  <si>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</si>
  <si>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</si>
  <si>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</si>
  <si>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</si>
  <si>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</si>
  <si>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</si>
  <si>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</si>
  <si>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</si>
  <si>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</si>
  <si>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</si>
  <si>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</si>
  <si>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</si>
  <si>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</si>
  <si>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</si>
  <si>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</si>
  <si>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</si>
  <si>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</si>
  <si>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</si>
  <si>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</si>
  <si>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</si>
  <si>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</si>
  <si>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</si>
  <si>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</si>
  <si>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</si>
  <si>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</si>
  <si>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</si>
  <si>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</si>
  <si>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</si>
  <si>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</si>
  <si>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</si>
  <si>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</si>
  <si>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</si>
  <si>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</si>
  <si>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</si>
  <si>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</si>
  <si>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</si>
  <si>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</si>
  <si>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</si>
  <si>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</si>
  <si>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</si>
  <si>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</si>
  <si>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</si>
  <si>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</si>
  <si>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</si>
  <si>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</si>
  <si>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</si>
  <si>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</si>
  <si>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</si>
  <si>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</si>
  <si>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</si>
  <si>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</si>
  <si>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</si>
  <si>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</si>
  <si>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</si>
  <si>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</si>
  <si>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</si>
  <si>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</si>
  <si>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</si>
  <si>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</si>
  <si>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</si>
  <si>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</si>
  <si>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</si>
  <si>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</si>
  <si>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</si>
  <si>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</si>
  <si>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</si>
  <si>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</si>
  <si>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</si>
  <si>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</si>
  <si>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</si>
  <si>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</si>
  <si>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</si>
  <si>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</si>
  <si>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</si>
  <si>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</si>
  <si>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</si>
  <si>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</si>
  <si>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</si>
  <si>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</si>
  <si>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</si>
  <si>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</si>
  <si>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</si>
  <si>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</si>
  <si>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</si>
  <si>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</si>
  <si>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</si>
  <si>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</si>
  <si>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</si>
  <si>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</si>
  <si>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</si>
  <si>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</si>
  <si>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</si>
  <si>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</si>
  <si>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</si>
  <si>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</si>
  <si>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</si>
  <si>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</si>
  <si>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</si>
  <si>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</si>
  <si>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</si>
  <si>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</si>
  <si>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</si>
  <si>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</si>
  <si>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</si>
  <si>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</si>
  <si>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</si>
  <si>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</si>
  <si>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</si>
  <si>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</si>
  <si>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</si>
  <si>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</si>
  <si>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</si>
  <si>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</si>
  <si>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</si>
  <si>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</si>
  <si>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</si>
  <si>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</si>
  <si>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</si>
  <si>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</si>
  <si>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</si>
  <si>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</si>
  <si>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</si>
  <si>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</si>
  <si>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</si>
  <si>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</si>
  <si>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</si>
  <si>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</si>
  <si>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</si>
  <si>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</si>
  <si>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</si>
  <si>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</si>
  <si>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</si>
  <si>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</si>
  <si>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</si>
  <si>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</si>
  <si>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</si>
  <si>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</si>
  <si>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</si>
  <si>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</si>
  <si>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</si>
  <si>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</si>
  <si>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</si>
  <si>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</si>
  <si>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</si>
  <si>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</si>
  <si>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</si>
  <si>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</si>
  <si>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</si>
  <si>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</si>
  <si>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</si>
  <si>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</si>
  <si>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</si>
  <si>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</si>
  <si>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</si>
  <si>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</si>
  <si>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</si>
  <si>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</si>
  <si>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</si>
  <si>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</si>
  <si>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</si>
  <si>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</si>
  <si>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</si>
  <si>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</si>
  <si>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</si>
  <si>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</si>
  <si>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</si>
  <si>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</si>
  <si>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</si>
  <si>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</si>
  <si>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</si>
  <si>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</si>
  <si>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</si>
  <si>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</si>
  <si>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</si>
  <si>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</si>
  <si>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</si>
  <si>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</si>
  <si>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</si>
  <si>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</si>
  <si>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</si>
  <si>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</si>
  <si>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</si>
  <si>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</si>
  <si>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</si>
  <si>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</si>
  <si>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</si>
  <si>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</si>
  <si>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</si>
  <si>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</si>
  <si>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</si>
  <si>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</si>
  <si>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</si>
  <si>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</si>
  <si>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</si>
  <si>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</si>
  <si>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</si>
  <si>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</si>
  <si>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</si>
  <si>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</si>
  <si>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</si>
  <si>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</si>
  <si>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</si>
  <si>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</si>
  <si>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</si>
  <si>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</si>
  <si>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</si>
  <si>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</si>
  <si>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</si>
  <si>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</si>
  <si>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</si>
  <si>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</si>
  <si>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</si>
  <si>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</si>
  <si>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</si>
  <si>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</si>
  <si>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</si>
  <si>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</si>
  <si>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</si>
  <si>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</si>
  <si>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</si>
  <si>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</si>
  <si>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</si>
  <si>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</si>
  <si>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</si>
  <si>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</si>
  <si>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</si>
  <si>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</si>
  <si>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</si>
  <si>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</si>
  <si>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</si>
  <si>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</si>
  <si>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</si>
  <si>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</si>
  <si>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</si>
  <si>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</si>
  <si>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</si>
  <si>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</si>
  <si>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</si>
  <si>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</si>
  <si>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</si>
  <si>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</si>
  <si>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</si>
  <si>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</si>
  <si>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</si>
  <si>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</si>
  <si>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</si>
  <si>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</si>
  <si>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</si>
  <si>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</si>
  <si>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</si>
  <si>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</si>
  <si>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</si>
  <si>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</si>
  <si>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</si>
  <si>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</si>
  <si>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</si>
  <si>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</si>
  <si>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</si>
  <si>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</si>
  <si>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</si>
  <si>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</si>
  <si>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</si>
  <si>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</si>
  <si>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</si>
  <si>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</si>
  <si>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</si>
  <si>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</si>
  <si>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</si>
  <si>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</si>
  <si>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</si>
  <si>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</si>
  <si>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</si>
  <si>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</si>
  <si>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</si>
  <si>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</si>
  <si>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</si>
  <si>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</si>
  <si>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</si>
  <si>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</si>
  <si>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</si>
  <si>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</si>
  <si>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</si>
  <si>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</si>
  <si>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</si>
  <si>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</si>
  <si>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</si>
  <si>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</si>
  <si>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</si>
  <si>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</si>
  <si>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</si>
  <si>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</si>
  <si>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</si>
  <si>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</si>
  <si>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</si>
  <si>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</si>
  <si>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</si>
  <si>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</si>
  <si>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</si>
  <si>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</si>
  <si>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</si>
  <si>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</si>
  <si>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</si>
  <si>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</si>
  <si>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</si>
  <si>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</si>
  <si>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</si>
  <si>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</si>
  <si>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</si>
  <si>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</si>
  <si>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</si>
  <si>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</si>
  <si>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</si>
  <si>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</si>
  <si>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</si>
  <si>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</si>
  <si>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</si>
  <si>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</si>
  <si>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</si>
  <si>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</si>
  <si>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</si>
  <si>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</si>
  <si>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</si>
  <si>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</si>
  <si>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</si>
  <si>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</si>
  <si>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</si>
  <si>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</si>
  <si>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</si>
  <si>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</si>
  <si>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</si>
  <si>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</si>
  <si>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</si>
  <si>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</si>
  <si>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</si>
  <si>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</si>
  <si>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</si>
  <si>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</si>
  <si>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</si>
  <si>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</si>
  <si>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</si>
  <si>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</si>
  <si>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</si>
  <si>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</si>
  <si>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</si>
  <si>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</si>
  <si>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</si>
  <si>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</si>
  <si>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</si>
  <si>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</si>
  <si>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</si>
  <si>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</si>
  <si>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</si>
  <si>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</si>
  <si>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</si>
  <si>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</si>
  <si>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</si>
  <si>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</si>
  <si>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</si>
  <si>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</si>
  <si>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</si>
  <si>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</si>
  <si>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</si>
  <si>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</si>
  <si>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</si>
  <si>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</si>
  <si>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</si>
  <si>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</si>
  <si>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</si>
  <si>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</si>
  <si>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</si>
  <si>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</si>
  <si>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</si>
  <si>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</si>
  <si>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</si>
  <si>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</si>
  <si>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</si>
  <si>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</si>
  <si>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</si>
  <si>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</si>
  <si>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</si>
  <si>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</si>
  <si>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</si>
  <si>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</si>
  <si>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</si>
  <si>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</si>
  <si>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</si>
  <si>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</si>
  <si>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</si>
  <si>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</si>
  <si>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</si>
  <si>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</si>
  <si>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</si>
  <si>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</si>
  <si>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</si>
  <si>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</si>
  <si>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</si>
  <si>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</si>
  <si>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</si>
  <si>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</si>
  <si>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</si>
  <si>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</si>
  <si>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</si>
  <si>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</si>
  <si>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</si>
  <si>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</si>
  <si>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</si>
  <si>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</si>
  <si>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</si>
  <si>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</si>
  <si>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</si>
  <si>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</si>
  <si>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</si>
  <si>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</si>
  <si>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</si>
  <si>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</si>
  <si>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</si>
  <si>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</si>
  <si>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</si>
  <si>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</si>
  <si>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</si>
  <si>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</si>
  <si>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</si>
  <si>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</si>
  <si>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</si>
  <si>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</si>
  <si>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</si>
  <si>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</si>
  <si>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</si>
  <si>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</si>
  <si>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</si>
  <si>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</si>
  <si>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</si>
  <si>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</si>
  <si>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</si>
  <si>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</si>
  <si>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</si>
  <si>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</si>
  <si>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</si>
  <si>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</si>
  <si>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</si>
  <si>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</si>
  <si>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</si>
  <si>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</si>
  <si>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</si>
  <si>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</si>
  <si>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</si>
  <si>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</si>
  <si>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</si>
  <si>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</si>
  <si>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</si>
  <si>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</si>
  <si>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</si>
  <si>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</si>
  <si>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</si>
  <si>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</si>
  <si>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</si>
  <si>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</si>
  <si>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</si>
  <si>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</si>
  <si>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</si>
  <si>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</si>
  <si>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</si>
  <si>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</si>
  <si>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</si>
  <si>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</si>
  <si>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</si>
  <si>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</si>
  <si>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</si>
  <si>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</si>
  <si>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</si>
  <si>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</si>
  <si>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</si>
  <si>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</si>
  <si>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</si>
  <si>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</si>
  <si>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</si>
  <si>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</si>
  <si>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</si>
  <si>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</si>
  <si>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</si>
  <si>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</si>
  <si>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</si>
  <si>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</si>
  <si>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</si>
  <si>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</si>
  <si>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</si>
  <si>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</si>
  <si>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</si>
  <si>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</si>
  <si>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</si>
  <si>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</si>
  <si>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</si>
  <si>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</si>
  <si>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</si>
  <si>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</si>
  <si>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</si>
  <si>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</si>
  <si>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</si>
  <si>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</si>
  <si>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</si>
  <si>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</si>
  <si>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</si>
  <si>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</si>
  <si>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</si>
  <si>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</si>
  <si>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</si>
  <si>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</si>
  <si>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</si>
  <si>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</si>
  <si>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</si>
  <si>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</si>
  <si>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</si>
  <si>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</si>
  <si>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</si>
  <si>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</si>
  <si>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</si>
  <si>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</si>
  <si>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</si>
  <si>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</si>
  <si>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</si>
  <si>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</si>
  <si>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</si>
  <si>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</si>
  <si>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</si>
  <si>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</si>
  <si>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</si>
  <si>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</si>
  <si>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</si>
  <si>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</si>
  <si>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</si>
  <si>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</si>
  <si>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</si>
  <si>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</si>
  <si>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</si>
  <si>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</si>
  <si>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</si>
  <si>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</si>
  <si>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</si>
  <si>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</si>
  <si>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</si>
  <si>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</si>
  <si>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</si>
  <si>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</si>
  <si>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</si>
  <si>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</si>
  <si>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</si>
  <si>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</si>
  <si>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</si>
  <si>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</si>
  <si>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</si>
  <si>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</si>
  <si>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</si>
  <si>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</si>
  <si>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</si>
  <si>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</si>
  <si>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</si>
  <si>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</si>
  <si>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</si>
  <si>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</si>
  <si>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</si>
  <si>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</si>
  <si>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</si>
  <si>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</si>
  <si>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</si>
  <si>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</si>
  <si>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</si>
  <si>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</si>
  <si>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</si>
  <si>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</si>
  <si>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</si>
  <si>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</si>
  <si>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</si>
  <si>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</si>
  <si>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</si>
  <si>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</si>
  <si>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</si>
  <si>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</si>
  <si>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</si>
  <si>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</si>
  <si>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</si>
  <si>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</si>
  <si>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</si>
  <si>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</si>
  <si>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</si>
  <si>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</si>
  <si>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</si>
  <si>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</si>
  <si>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</si>
  <si>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</si>
  <si>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</si>
  <si>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</si>
  <si>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</si>
  <si>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</si>
  <si>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</si>
  <si>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</si>
  <si>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</si>
  <si>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</si>
  <si>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</si>
  <si>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</si>
  <si>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</si>
  <si>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</si>
  <si>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</si>
  <si>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</si>
  <si>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</si>
  <si>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</si>
  <si>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</si>
  <si>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</si>
  <si>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</si>
  <si>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</si>
  <si>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</si>
  <si>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</si>
  <si>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</si>
  <si>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</si>
  <si>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</si>
  <si>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</si>
  <si>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</si>
  <si>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</si>
  <si>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</si>
  <si>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</si>
  <si>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</si>
  <si>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</si>
  <si>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</si>
  <si>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</si>
  <si>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</si>
  <si>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</si>
  <si>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</si>
  <si>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</si>
  <si>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</si>
  <si>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</si>
  <si>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</si>
  <si>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</si>
  <si>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</si>
  <si>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</si>
  <si>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</si>
  <si>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</si>
  <si>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</si>
  <si>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</si>
  <si>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</si>
  <si>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</si>
  <si>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</si>
  <si>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</si>
  <si>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</si>
  <si>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</si>
  <si>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</si>
  <si>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</si>
  <si>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</si>
  <si>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</si>
  <si>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</si>
  <si>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</si>
  <si>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</si>
  <si>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</si>
  <si>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</si>
  <si>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</si>
  <si>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</si>
  <si>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</si>
  <si>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</si>
  <si>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</si>
  <si>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</si>
  <si>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</si>
  <si>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</si>
  <si>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</si>
  <si>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</si>
  <si>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</si>
  <si>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</si>
  <si>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</si>
  <si>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</si>
  <si>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</si>
  <si>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</si>
  <si>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</si>
  <si>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</si>
  <si>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</si>
  <si>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</si>
  <si>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</si>
  <si>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</si>
  <si>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</si>
  <si>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</si>
  <si>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</si>
  <si>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</si>
  <si>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</si>
  <si>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</si>
  <si>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</si>
  <si>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</si>
  <si>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</si>
  <si>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</si>
  <si>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</si>
  <si>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</si>
  <si>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</si>
  <si>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</si>
  <si>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</si>
  <si>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</si>
  <si>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</si>
  <si>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</si>
  <si>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</si>
  <si>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</si>
  <si>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</si>
  <si>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</si>
  <si>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</si>
  <si>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</si>
  <si>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</si>
  <si>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</si>
  <si>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</si>
  <si>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</si>
  <si>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</si>
  <si>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</si>
  <si>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</si>
  <si>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</si>
  <si>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</si>
  <si>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</si>
  <si>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</si>
  <si>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</si>
  <si>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</si>
  <si>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</si>
  <si>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</si>
  <si>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</si>
  <si>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</si>
  <si>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</si>
  <si>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</si>
  <si>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</si>
  <si>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</si>
  <si>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</si>
  <si>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</si>
  <si>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</si>
  <si>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</si>
  <si>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</si>
  <si>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</si>
  <si>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</si>
  <si>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</si>
  <si>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</si>
  <si>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</si>
  <si>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</si>
  <si>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</si>
  <si>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</si>
  <si>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</si>
  <si>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</si>
  <si>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</si>
  <si>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</si>
  <si>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</si>
  <si>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</si>
  <si>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</si>
  <si>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</si>
  <si>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</si>
  <si>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</si>
  <si>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</si>
  <si>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</si>
  <si>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</si>
  <si>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</si>
  <si>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</si>
  <si>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</si>
  <si>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</si>
  <si>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</si>
  <si>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</si>
  <si>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</si>
  <si>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</si>
  <si>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</si>
  <si>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</si>
  <si>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</si>
  <si>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</si>
  <si>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</si>
  <si>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</si>
  <si>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</si>
  <si>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</si>
  <si>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</si>
  <si>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</si>
  <si>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</si>
  <si>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</si>
  <si>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</si>
  <si>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</si>
  <si>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</si>
  <si>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</si>
  <si>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</si>
  <si>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</si>
  <si>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</si>
  <si>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</si>
  <si>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</si>
  <si>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</si>
  <si>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</si>
  <si>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</si>
  <si>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</si>
  <si>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</si>
  <si>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</si>
  <si>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</si>
  <si>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</si>
  <si>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</si>
  <si>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</si>
  <si>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</si>
  <si>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</si>
  <si>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</si>
  <si>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</si>
  <si>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</si>
  <si>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</si>
  <si>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</si>
  <si>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</si>
  <si>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</si>
  <si>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</si>
  <si>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</si>
  <si>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</si>
  <si>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</si>
  <si>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</si>
  <si>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</si>
  <si>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</si>
  <si>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</si>
  <si>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</si>
  <si>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</si>
  <si>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</si>
  <si>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</si>
  <si>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</si>
  <si>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</si>
  <si>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</si>
  <si>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</si>
  <si>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</si>
  <si>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</si>
  <si>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</si>
  <si>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</si>
  <si>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</si>
  <si>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</si>
  <si>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</si>
  <si>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</si>
  <si>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</si>
  <si>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</si>
  <si>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</si>
  <si>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</si>
  <si>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</si>
  <si>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</si>
  <si>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</si>
  <si>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</si>
  <si>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</si>
  <si>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</si>
  <si>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</si>
  <si>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</si>
  <si>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</si>
  <si>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</si>
  <si>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</si>
  <si>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</si>
  <si>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</si>
  <si>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</si>
  <si>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</si>
  <si>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</si>
  <si>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</si>
  <si>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</si>
  <si>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</si>
  <si>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</si>
  <si>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</si>
  <si>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</si>
  <si>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</si>
  <si>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</si>
  <si>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</si>
  <si>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</si>
  <si>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</si>
  <si>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</si>
  <si>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</si>
  <si>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</si>
  <si>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</si>
  <si>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</si>
  <si>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</si>
  <si>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</si>
  <si>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</si>
  <si>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</si>
  <si>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</si>
  <si>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</si>
  <si>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</si>
  <si>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</si>
  <si>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</si>
  <si>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</si>
  <si>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</si>
  <si>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</si>
  <si>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</si>
  <si>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</si>
  <si>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</si>
  <si>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</si>
  <si>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</si>
  <si>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</si>
  <si>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</si>
  <si>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</si>
  <si>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</si>
  <si>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</si>
  <si>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</si>
  <si>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</si>
  <si>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</si>
  <si>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</si>
  <si>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</si>
  <si>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</si>
  <si>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</si>
  <si>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</si>
  <si>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</si>
  <si>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</si>
  <si>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</si>
  <si>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</si>
  <si>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</si>
  <si>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</si>
  <si>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</si>
  <si>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</si>
  <si>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</si>
  <si>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</si>
  <si>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</si>
  <si>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</si>
  <si>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</si>
  <si>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</si>
  <si>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</si>
  <si>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</si>
  <si>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</si>
  <si>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</si>
  <si>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</si>
  <si>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</si>
  <si>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</si>
  <si>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</si>
  <si>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</si>
  <si>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</si>
  <si>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</si>
  <si>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</si>
  <si>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</si>
  <si>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</si>
  <si>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</si>
  <si>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</si>
  <si>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</si>
  <si>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</si>
  <si>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</si>
  <si>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</si>
  <si>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</si>
  <si>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</si>
  <si>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</si>
  <si>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</si>
  <si>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</si>
  <si>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</si>
  <si>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</si>
  <si>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</si>
  <si>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</si>
  <si>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</si>
  <si>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</si>
  <si>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</si>
  <si>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</si>
  <si>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</si>
  <si>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</si>
  <si>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</si>
  <si>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</si>
  <si>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</si>
  <si>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</si>
  <si>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</si>
  <si>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</si>
  <si>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</si>
  <si>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</si>
  <si>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</si>
  <si>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</si>
  <si>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</si>
  <si>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</si>
  <si>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</si>
  <si>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</si>
  <si>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</si>
  <si>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</si>
  <si>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</si>
  <si>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</si>
  <si>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</si>
  <si>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</si>
  <si>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</si>
  <si>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</si>
  <si>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</si>
  <si>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</si>
  <si>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</si>
  <si>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</si>
  <si>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</si>
  <si>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</si>
  <si>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</si>
  <si>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</si>
  <si>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</si>
  <si>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</si>
  <si>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</si>
  <si>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</si>
  <si>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</si>
  <si>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</si>
  <si>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</si>
  <si>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</si>
  <si>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</si>
  <si>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</si>
  <si>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</si>
  <si>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</si>
  <si>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</si>
  <si>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</si>
  <si>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</si>
  <si>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</si>
  <si>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</si>
  <si>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</si>
  <si>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</si>
  <si>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</si>
  <si>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</si>
  <si>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</si>
  <si>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</si>
  <si>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</si>
  <si>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</si>
  <si>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</si>
  <si>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</si>
  <si>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</si>
  <si>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</si>
  <si>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</si>
  <si>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</si>
  <si>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</si>
  <si>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</si>
  <si>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</si>
  <si>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</si>
  <si>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</si>
  <si>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</si>
  <si>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</si>
  <si>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</si>
  <si>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</si>
  <si>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</si>
  <si>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</si>
  <si>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</si>
  <si>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</si>
  <si>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</si>
  <si>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</si>
  <si>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</si>
  <si>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</si>
  <si>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</si>
  <si>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</si>
  <si>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</si>
  <si>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</si>
  <si>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</si>
  <si>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</si>
  <si>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</si>
  <si>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</si>
  <si>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</si>
  <si>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</si>
  <si>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</si>
  <si>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</si>
  <si>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</si>
  <si>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</si>
  <si>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</si>
  <si>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</si>
  <si>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</si>
  <si>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</si>
  <si>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</si>
  <si>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</si>
  <si>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</si>
  <si>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</si>
  <si>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</si>
  <si>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</si>
  <si>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</si>
  <si>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</si>
  <si>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</si>
  <si>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</si>
  <si>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</si>
  <si>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</si>
  <si>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</si>
  <si>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</si>
  <si>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</si>
  <si>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</si>
  <si>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</si>
  <si>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</si>
  <si>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</si>
  <si>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</si>
  <si>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</si>
  <si>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</si>
  <si>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</si>
  <si>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</si>
  <si>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</si>
  <si>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</si>
  <si>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</si>
  <si>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</si>
  <si>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</si>
  <si>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</si>
  <si>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</si>
  <si>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</si>
  <si>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</si>
  <si>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</si>
  <si>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</si>
  <si>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</si>
  <si>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</si>
  <si>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</si>
  <si>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</si>
  <si>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</si>
  <si>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</si>
  <si>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</si>
  <si>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</si>
  <si>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</si>
  <si>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</si>
  <si>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</si>
  <si>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</si>
  <si>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</si>
  <si>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</si>
  <si>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</si>
  <si>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</si>
  <si>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</si>
  <si>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</si>
  <si>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</si>
  <si>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</si>
  <si>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</si>
  <si>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</si>
  <si>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</si>
  <si>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</si>
  <si>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</si>
  <si>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</si>
  <si>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</si>
  <si>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</si>
  <si>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</si>
  <si>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</si>
  <si>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</si>
  <si>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</si>
  <si>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</si>
  <si>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</si>
  <si>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</si>
  <si>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</si>
  <si>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</si>
  <si>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</si>
  <si>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</si>
  <si>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</si>
  <si>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</si>
  <si>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</si>
  <si>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</si>
  <si>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</si>
  <si>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</si>
  <si>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</si>
  <si>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</si>
  <si>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</si>
  <si>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</si>
  <si>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</si>
  <si>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</si>
  <si>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</si>
  <si>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</si>
  <si>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</si>
  <si>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</si>
  <si>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</si>
  <si>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</si>
  <si>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</si>
  <si>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</si>
  <si>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</si>
  <si>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</si>
  <si>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</si>
  <si>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</si>
  <si>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</si>
  <si>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</si>
  <si>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</si>
  <si>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</si>
  <si>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</si>
  <si>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</si>
  <si>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</si>
  <si>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</si>
  <si>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</si>
  <si>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</si>
  <si>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</si>
  <si>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</si>
  <si>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</si>
  <si>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</si>
  <si>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</si>
  <si>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</si>
  <si>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</si>
  <si>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</si>
  <si>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</si>
  <si>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</si>
  <si>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</si>
  <si>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</si>
  <si>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</si>
  <si>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</si>
  <si>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</si>
  <si>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</si>
  <si>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</si>
  <si>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</si>
  <si>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</si>
  <si>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</si>
  <si>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</si>
  <si>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</si>
  <si>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</si>
  <si>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</si>
  <si>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</si>
  <si>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</si>
  <si>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</si>
  <si>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</si>
  <si>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</si>
  <si>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</si>
  <si>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</si>
  <si>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</si>
  <si>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</si>
  <si>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</si>
  <si>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</si>
  <si>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</si>
  <si>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</si>
  <si>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</si>
  <si>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</si>
  <si>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</si>
  <si>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</si>
  <si>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</si>
  <si>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</si>
  <si>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</si>
  <si>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</si>
  <si>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</si>
  <si>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</si>
  <si>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</si>
  <si>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</si>
  <si>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</si>
  <si>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</si>
  <si>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</si>
  <si>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</si>
  <si>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</si>
  <si>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</si>
  <si>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</si>
  <si>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</si>
  <si>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</si>
  <si>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</si>
  <si>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</si>
  <si>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</si>
  <si>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</si>
  <si>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</si>
  <si>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</si>
  <si>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</si>
  <si>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</si>
  <si>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</si>
  <si>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</si>
  <si>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</si>
  <si>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</si>
  <si>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</si>
  <si>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</si>
  <si>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</si>
  <si>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</si>
  <si>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</si>
  <si>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</si>
  <si>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</si>
  <si>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</si>
  <si>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</si>
  <si>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</si>
  <si>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</si>
  <si>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</si>
  <si>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</si>
  <si>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</si>
  <si>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</si>
  <si>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</si>
  <si>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</si>
  <si>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</si>
  <si>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</si>
  <si>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</si>
  <si>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</si>
  <si>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</si>
  <si>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</si>
  <si>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</si>
  <si>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</si>
  <si>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</si>
  <si>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</si>
  <si>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</si>
  <si>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</si>
  <si>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</si>
  <si>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</si>
  <si>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</si>
  <si>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</si>
  <si>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</si>
  <si>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</si>
  <si>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</si>
  <si>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</si>
  <si>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</si>
  <si>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</si>
  <si>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</si>
  <si>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</si>
  <si>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</si>
  <si>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</si>
  <si>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</si>
  <si>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</si>
  <si>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</si>
  <si>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</si>
  <si>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</si>
  <si>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</si>
  <si>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</si>
  <si>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</si>
  <si>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</si>
  <si>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</si>
  <si>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</si>
  <si>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</si>
  <si>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</si>
  <si>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</si>
  <si>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</si>
  <si>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</si>
  <si>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</si>
  <si>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</si>
  <si>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</si>
  <si>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</si>
  <si>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</si>
  <si>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</si>
  <si>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</si>
  <si>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</si>
  <si>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</si>
  <si>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</si>
  <si>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</si>
  <si>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</si>
  <si>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</si>
  <si>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</si>
  <si>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</si>
  <si>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</si>
  <si>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</si>
  <si>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</si>
  <si>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</si>
  <si>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</si>
  <si>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</si>
  <si>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</si>
  <si>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</si>
  <si>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</si>
  <si>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</si>
  <si>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</si>
  <si>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</si>
  <si>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</si>
  <si>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</si>
  <si>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</si>
  <si>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</si>
  <si>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</si>
  <si>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</si>
  <si>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</si>
  <si>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</si>
  <si>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</si>
  <si>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</si>
  <si>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</si>
  <si>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</si>
  <si>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</si>
  <si>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</si>
  <si>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</si>
  <si>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</si>
  <si>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</si>
  <si>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</si>
  <si>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</si>
  <si>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</si>
  <si>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</si>
  <si>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</si>
  <si>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</si>
  <si>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</si>
  <si>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</si>
  <si>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</si>
  <si>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</si>
  <si>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</si>
  <si>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</si>
  <si>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</si>
  <si>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</si>
  <si>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</si>
  <si>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</si>
  <si>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</si>
  <si>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</si>
  <si>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</si>
  <si>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</si>
  <si>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</si>
  <si>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</si>
  <si>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</si>
  <si>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</si>
  <si>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</si>
  <si>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</si>
  <si>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</si>
  <si>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</si>
  <si>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</si>
  <si>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</si>
  <si>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</si>
  <si>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</si>
  <si>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</si>
  <si>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</si>
  <si>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</si>
  <si>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</si>
  <si>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</si>
  <si>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</si>
  <si>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</si>
  <si>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</si>
  <si>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</si>
  <si>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</si>
  <si>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</si>
  <si>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</si>
  <si>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</si>
  <si>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</si>
  <si>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</si>
  <si>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</si>
  <si>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</si>
  <si>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</si>
  <si>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</si>
  <si>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</si>
  <si>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</si>
  <si>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</si>
  <si>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</si>
  <si>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</si>
  <si>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</si>
  <si>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</si>
  <si>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</si>
  <si>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</si>
  <si>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</si>
  <si>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</si>
  <si>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</si>
  <si>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</si>
  <si>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</si>
  <si>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</si>
  <si>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</si>
  <si>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</si>
  <si>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</si>
  <si>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</si>
  <si>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</si>
  <si>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</si>
  <si>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</si>
  <si>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</si>
  <si>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</si>
  <si>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</si>
  <si>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</si>
  <si>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</si>
  <si>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</si>
  <si>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</si>
  <si>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</si>
  <si>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</si>
  <si>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</si>
  <si>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</si>
  <si>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</si>
  <si>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</si>
  <si>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</si>
  <si>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</si>
  <si>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</si>
  <si>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</si>
  <si>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</si>
  <si>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</si>
  <si>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</si>
  <si>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</si>
  <si>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</si>
  <si>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</si>
  <si>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</si>
  <si>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</si>
  <si>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</si>
  <si>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</si>
  <si>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</si>
  <si>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</si>
  <si>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</si>
  <si>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</si>
  <si>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</si>
  <si>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</si>
  <si>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</si>
  <si>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</si>
  <si>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</si>
  <si>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</si>
  <si>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</si>
  <si>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</si>
  <si>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</si>
  <si>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</si>
  <si>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</si>
  <si>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</si>
  <si>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</si>
  <si>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</si>
  <si>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</si>
  <si>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</si>
  <si>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</si>
  <si>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</si>
  <si>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</si>
  <si>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</si>
  <si>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</si>
  <si>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</si>
  <si>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</si>
  <si>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</si>
  <si>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</si>
  <si>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</si>
  <si>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</si>
  <si>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</si>
  <si>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</si>
  <si>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</si>
  <si>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</si>
  <si>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</si>
  <si>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</si>
  <si>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</si>
  <si>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</si>
  <si>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</si>
  <si>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</si>
  <si>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</si>
  <si>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</si>
  <si>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</si>
  <si>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</si>
  <si>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</si>
  <si>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</si>
  <si>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</si>
  <si>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</si>
  <si>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</si>
  <si>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</si>
  <si>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</si>
  <si>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</si>
  <si>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</si>
  <si>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</si>
  <si>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</si>
  <si>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</si>
  <si>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</si>
  <si>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</si>
  <si>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</si>
  <si>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</si>
  <si>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</si>
  <si>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</si>
  <si>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</si>
  <si>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</si>
  <si>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</si>
  <si>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</si>
  <si>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</si>
  <si>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</si>
  <si>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</si>
  <si>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</si>
  <si>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</si>
  <si>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</si>
  <si>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</si>
  <si>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</si>
  <si>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</si>
  <si>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</si>
  <si>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</si>
  <si>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</si>
  <si>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</si>
  <si>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</si>
  <si>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</si>
  <si>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</si>
  <si>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</si>
  <si>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</si>
  <si>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</si>
  <si>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</si>
  <si>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</si>
  <si>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</si>
  <si>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</si>
  <si>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</si>
  <si>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</si>
  <si>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</si>
  <si>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</si>
  <si>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</si>
  <si>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</si>
  <si>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</si>
  <si>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</si>
  <si>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</si>
  <si>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</si>
  <si>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</si>
  <si>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</si>
  <si>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</si>
  <si>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</si>
  <si>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</si>
  <si>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</si>
  <si>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</si>
  <si>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</si>
  <si>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</si>
  <si>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</si>
  <si>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</si>
  <si>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</si>
  <si>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</si>
  <si>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</si>
  <si>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</si>
  <si>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</si>
  <si>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</si>
  <si>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</si>
  <si>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</si>
  <si>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</si>
  <si>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</si>
  <si>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</si>
  <si>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</si>
  <si>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</si>
  <si>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</si>
  <si>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</si>
  <si>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</si>
  <si>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</si>
  <si>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</si>
  <si>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</si>
  <si>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</si>
  <si>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</si>
  <si>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</si>
  <si>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</si>
  <si>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</si>
  <si>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</si>
  <si>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</si>
  <si>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</si>
  <si>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</si>
  <si>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</si>
  <si>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</si>
  <si>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</si>
  <si>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</si>
  <si>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</si>
  <si>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</si>
  <si>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</si>
  <si>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</si>
  <si>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</si>
  <si>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</si>
  <si>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</si>
  <si>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</si>
  <si>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</si>
  <si>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</si>
  <si>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</si>
  <si>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</si>
  <si>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</si>
  <si>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</si>
  <si>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</si>
  <si>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</si>
  <si>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</si>
  <si>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</si>
  <si>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</si>
  <si>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</si>
  <si>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</si>
  <si>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</si>
  <si>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</si>
  <si>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</si>
  <si>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</si>
  <si>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</si>
  <si>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</si>
  <si>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</si>
  <si>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</si>
  <si>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</si>
  <si>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</si>
  <si>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</si>
  <si>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</si>
  <si>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</si>
  <si>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</si>
  <si>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</si>
  <si>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</si>
  <si>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</si>
  <si>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</si>
  <si>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</si>
  <si>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</si>
  <si>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</si>
  <si>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</si>
  <si>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</si>
  <si>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</si>
  <si>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</si>
  <si>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</si>
  <si>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</si>
  <si>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</si>
  <si>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</si>
  <si>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</si>
  <si>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</si>
  <si>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</si>
  <si>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</si>
  <si>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</si>
  <si>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</si>
  <si>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</si>
  <si>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</si>
  <si>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</si>
  <si>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</si>
  <si>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</si>
  <si>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</si>
  <si>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</si>
  <si>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</si>
  <si>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</si>
  <si>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</si>
  <si>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</si>
  <si>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</si>
  <si>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</si>
  <si>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</si>
  <si>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</si>
  <si>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</si>
  <si>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</si>
  <si>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</si>
  <si>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</si>
  <si>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</si>
  <si>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</si>
  <si>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</si>
  <si>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</si>
  <si>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</si>
  <si>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</si>
  <si>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</si>
  <si>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</si>
  <si>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</si>
  <si>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</si>
  <si>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</si>
  <si>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</si>
  <si>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</si>
  <si>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</si>
  <si>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</si>
  <si>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</si>
  <si>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</si>
  <si>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</si>
  <si>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</si>
  <si>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</si>
  <si>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</si>
  <si>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</si>
  <si>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</si>
  <si>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</si>
  <si>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</si>
  <si>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</si>
  <si>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</si>
  <si>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</si>
  <si>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</si>
  <si>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</si>
  <si>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</si>
  <si>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</si>
  <si>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</si>
  <si>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</si>
  <si>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</si>
  <si>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</si>
  <si>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</si>
  <si>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</si>
  <si>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</si>
  <si>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</si>
  <si>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</si>
  <si>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</si>
  <si>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</si>
  <si>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</si>
  <si>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</si>
  <si>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</si>
  <si>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</si>
  <si>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</si>
  <si>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</si>
  <si>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</si>
  <si>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</si>
  <si>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</si>
  <si>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</si>
  <si>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</si>
  <si>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</si>
  <si>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</si>
  <si>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</si>
  <si>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</si>
  <si>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</si>
  <si>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</si>
  <si>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</si>
  <si>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</si>
  <si>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</si>
  <si>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</si>
  <si>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</si>
  <si>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</si>
  <si>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</si>
  <si>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</si>
  <si>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</si>
  <si>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</si>
  <si>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</si>
  <si>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</si>
  <si>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</si>
  <si>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</si>
  <si>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</si>
  <si>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</si>
  <si>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</si>
  <si>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</si>
  <si>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</si>
  <si>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</si>
  <si>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</si>
  <si>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</si>
  <si>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</si>
  <si>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</si>
  <si>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</si>
  <si>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</si>
  <si>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</si>
  <si>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</si>
  <si>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</si>
  <si>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</si>
  <si>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</si>
  <si>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</si>
  <si>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</si>
  <si>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</si>
  <si>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</si>
  <si>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</si>
  <si>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</si>
  <si>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</si>
  <si>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</si>
  <si>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</si>
  <si>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</si>
  <si>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</si>
  <si>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</si>
  <si>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</si>
  <si>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</si>
  <si>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</si>
  <si>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</si>
  <si>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</si>
  <si>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</si>
  <si>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</si>
  <si>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</si>
  <si>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</si>
  <si>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</si>
  <si>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</si>
  <si>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</si>
  <si>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</si>
  <si>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</si>
  <si>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</si>
  <si>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</si>
  <si>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</si>
  <si>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</si>
  <si>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</si>
  <si>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</si>
  <si>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</si>
  <si>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</si>
  <si>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</si>
  <si>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</si>
  <si>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</si>
  <si>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</si>
  <si>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</si>
  <si>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</si>
  <si>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</si>
  <si>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</si>
  <si>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</si>
  <si>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</si>
  <si>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</si>
  <si>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</si>
  <si>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</si>
  <si>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</si>
  <si>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</si>
  <si>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</si>
  <si>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</si>
  <si>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</si>
  <si>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</si>
  <si>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</si>
  <si>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</si>
  <si>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</si>
  <si>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</si>
  <si>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</si>
  <si>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</si>
  <si>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</si>
  <si>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</si>
  <si>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</si>
  <si>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</si>
  <si>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</si>
  <si>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</si>
  <si>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</si>
  <si>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</si>
  <si>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</si>
  <si>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</si>
  <si>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</si>
  <si>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</si>
  <si>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</si>
  <si>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</si>
  <si>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</si>
  <si>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</si>
  <si>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</si>
  <si>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</si>
  <si>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</si>
  <si>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</si>
  <si>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</si>
  <si>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</si>
  <si>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</si>
  <si>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</si>
  <si>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</si>
  <si>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</si>
  <si>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</si>
  <si>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</si>
  <si>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</si>
  <si>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</si>
  <si>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</si>
  <si>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</si>
  <si>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</si>
  <si>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</si>
  <si>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</si>
  <si>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</si>
  <si>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</si>
  <si>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</si>
  <si>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</si>
  <si>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</si>
  <si>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</si>
  <si>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</si>
  <si>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</si>
  <si>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</si>
  <si>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</si>
  <si>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</si>
  <si>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</si>
  <si>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</si>
  <si>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</si>
  <si>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</si>
  <si>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</si>
  <si>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</si>
  <si>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</si>
  <si>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</si>
  <si>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</si>
  <si>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</si>
  <si>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</si>
  <si>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</si>
  <si>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</si>
  <si>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</si>
  <si>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</si>
  <si>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</si>
  <si>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</si>
  <si>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</si>
  <si>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</si>
  <si>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</si>
  <si>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</si>
  <si>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</si>
  <si>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</si>
  <si>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</si>
  <si>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</si>
  <si>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</si>
  <si>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</si>
  <si>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</si>
  <si>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</si>
  <si>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</si>
  <si>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</si>
  <si>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</si>
  <si>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</si>
  <si>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</si>
  <si>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</si>
  <si>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</si>
  <si>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</si>
  <si>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</si>
  <si>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</si>
  <si>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</si>
  <si>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</si>
  <si>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</si>
  <si>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</si>
  <si>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</si>
  <si>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</si>
  <si>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</si>
  <si>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</si>
  <si>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</si>
  <si>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</si>
  <si>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</si>
  <si>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</si>
  <si>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</si>
  <si>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</si>
  <si>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</si>
  <si>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</si>
  <si>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</si>
  <si>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</si>
  <si>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</si>
  <si>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</si>
  <si>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</si>
  <si>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</si>
  <si>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</si>
  <si>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</si>
  <si>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</si>
  <si>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</si>
  <si>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</si>
  <si>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</si>
  <si>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</si>
  <si>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</si>
  <si>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</si>
  <si>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</si>
  <si>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</si>
  <si>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</si>
  <si>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</si>
  <si>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</si>
  <si>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</si>
  <si>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</si>
  <si>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</si>
  <si>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</si>
  <si>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</si>
  <si>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</si>
  <si>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</si>
  <si>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</si>
  <si>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</si>
  <si>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</si>
  <si>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</si>
  <si>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</si>
  <si>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</si>
  <si>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</si>
  <si>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</si>
  <si>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</si>
  <si>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</si>
  <si>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</si>
  <si>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</si>
  <si>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</si>
  <si>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</si>
  <si>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</si>
  <si>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</si>
  <si>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</si>
  <si>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</si>
  <si>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</si>
  <si>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</si>
  <si>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</si>
  <si>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</si>
  <si>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</si>
  <si>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</si>
  <si>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</si>
  <si>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</si>
  <si>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</si>
  <si>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</si>
  <si>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</si>
  <si>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</si>
  <si>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</si>
  <si>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</si>
  <si>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</si>
  <si>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</si>
  <si>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</si>
  <si>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</si>
  <si>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</si>
  <si>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</si>
  <si>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</si>
  <si>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</si>
  <si>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</si>
  <si>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</si>
  <si>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</si>
  <si>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</si>
  <si>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</si>
  <si>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</si>
  <si>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</si>
  <si>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</si>
  <si>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</si>
  <si>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</si>
  <si>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</si>
  <si>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</si>
  <si>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</si>
  <si>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</si>
  <si>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</si>
  <si>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</si>
  <si>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</si>
  <si>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</si>
  <si>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</si>
  <si>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</si>
  <si>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</si>
  <si>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</si>
  <si>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</si>
  <si>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</si>
  <si>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</si>
  <si>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</si>
  <si>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</si>
  <si>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</si>
  <si>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</si>
  <si>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</si>
  <si>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</si>
  <si>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</si>
  <si>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</si>
  <si>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</si>
  <si>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</si>
  <si>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</si>
  <si>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</si>
  <si>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</si>
  <si>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</si>
  <si>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</si>
  <si>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</si>
  <si>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</si>
  <si>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</si>
  <si>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</si>
  <si>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</si>
  <si>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</si>
  <si>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</si>
  <si>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</si>
  <si>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</si>
  <si>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</si>
  <si>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</si>
  <si>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</si>
  <si>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</si>
  <si>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</si>
  <si>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</si>
  <si>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</si>
  <si>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</si>
  <si>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</si>
  <si>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</si>
  <si>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</si>
  <si>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</si>
  <si>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</si>
  <si>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</si>
  <si>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</si>
  <si>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</si>
  <si>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</si>
  <si>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</si>
  <si>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</si>
  <si>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</si>
  <si>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</si>
  <si>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</si>
  <si>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</si>
  <si>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</si>
  <si>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</si>
  <si>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</si>
  <si>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</si>
  <si>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</si>
  <si>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</si>
  <si>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</si>
  <si>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</si>
  <si>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</si>
  <si>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</si>
  <si>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</si>
  <si>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</si>
  <si>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</si>
  <si>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</si>
  <si>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</si>
  <si>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</si>
  <si>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</si>
  <si>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</si>
  <si>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</si>
  <si>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</si>
  <si>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</si>
  <si>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</si>
  <si>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</si>
  <si>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</si>
  <si>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</si>
  <si>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</si>
  <si>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</si>
  <si>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</si>
  <si>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</si>
  <si>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</si>
  <si>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</si>
  <si>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</si>
  <si>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</si>
  <si>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</si>
  <si>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</si>
  <si>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</si>
  <si>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</si>
  <si>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</si>
  <si>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</si>
  <si>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</si>
  <si>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</si>
  <si>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</si>
  <si>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</si>
  <si>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</si>
  <si>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</si>
  <si>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</si>
  <si>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</si>
  <si>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</si>
  <si>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</si>
  <si>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</si>
  <si>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</si>
  <si>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</si>
  <si>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</si>
  <si>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</si>
  <si>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</si>
  <si>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</si>
  <si>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</si>
  <si>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</si>
  <si>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</si>
  <si>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</si>
  <si>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</si>
  <si>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</si>
  <si>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</si>
  <si>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</si>
  <si>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</si>
  <si>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</si>
  <si>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</si>
  <si>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</si>
  <si>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</si>
  <si>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</si>
  <si>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</si>
  <si>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</si>
  <si>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</si>
  <si>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</si>
  <si>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</si>
  <si>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</si>
  <si>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</si>
  <si>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</si>
  <si>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</si>
  <si>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</si>
  <si>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</si>
  <si>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</si>
  <si>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</si>
  <si>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</si>
  <si>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</si>
  <si>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</si>
  <si>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</si>
  <si>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</si>
  <si>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</si>
  <si>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</si>
  <si>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</si>
  <si>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</si>
  <si>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</si>
  <si>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</si>
  <si>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</si>
  <si>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</si>
  <si>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</si>
  <si>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</si>
  <si>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</si>
  <si>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</si>
  <si>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</si>
  <si>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</si>
  <si>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</si>
  <si>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</si>
  <si>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</si>
  <si>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</si>
  <si>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</si>
  <si>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</si>
  <si>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</si>
  <si>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</si>
  <si>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</si>
  <si>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</si>
  <si>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</si>
  <si>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</si>
  <si>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</si>
  <si>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</si>
  <si>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</si>
  <si>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</si>
  <si>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</si>
  <si>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</si>
  <si>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</si>
  <si>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</si>
  <si>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</si>
  <si>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</si>
  <si>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</si>
  <si>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</si>
  <si>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</si>
  <si>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</si>
  <si>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</si>
  <si>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</si>
  <si>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</si>
  <si>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</si>
  <si>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</si>
  <si>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</si>
  <si>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</si>
  <si>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</si>
  <si>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</si>
  <si>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</si>
  <si>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</si>
  <si>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</si>
  <si>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</si>
  <si>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</si>
  <si>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</si>
  <si>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</si>
  <si>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</si>
  <si>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</si>
  <si>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</si>
  <si>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</si>
  <si>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</si>
  <si>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</si>
  <si>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</si>
  <si>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</si>
  <si>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</si>
  <si>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</si>
  <si>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</si>
  <si>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</si>
  <si>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</si>
  <si>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</si>
  <si>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</si>
  <si>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</si>
  <si>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</si>
  <si>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</si>
  <si>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</si>
  <si>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</si>
  <si>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</si>
  <si>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</si>
  <si>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</si>
  <si>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</si>
  <si>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</si>
  <si>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</si>
  <si>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</si>
  <si>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</si>
  <si>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</si>
  <si>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</si>
  <si>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</si>
  <si>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</si>
  <si>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</si>
  <si>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</si>
  <si>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</si>
  <si>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</si>
  <si>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</si>
  <si>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</si>
  <si>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</si>
  <si>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</si>
  <si>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</si>
  <si>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</si>
  <si>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</si>
  <si>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</si>
  <si>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</si>
  <si>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</si>
  <si>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</si>
  <si>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</si>
  <si>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</si>
  <si>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</si>
  <si>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</si>
  <si>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</si>
  <si>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</si>
  <si>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</si>
  <si>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</si>
  <si>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</si>
  <si>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</si>
  <si>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</si>
  <si>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</si>
  <si>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</si>
  <si>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</si>
  <si>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</si>
  <si>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</si>
  <si>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</si>
  <si>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</si>
  <si>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</si>
  <si>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</si>
  <si>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</si>
  <si>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</si>
  <si>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</si>
  <si>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</si>
  <si>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</si>
  <si>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</si>
  <si>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</si>
  <si>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</si>
  <si>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</si>
  <si>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</si>
  <si>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</si>
  <si>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</si>
  <si>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</si>
  <si>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</si>
  <si>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</si>
  <si>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</si>
  <si>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</si>
  <si>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</si>
  <si>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</si>
  <si>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</si>
  <si>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</si>
  <si>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</si>
  <si>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</si>
  <si>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</si>
  <si>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</si>
  <si>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</si>
  <si>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</si>
  <si>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</si>
  <si>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</si>
  <si>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</si>
  <si>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</si>
  <si>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</si>
  <si>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</si>
  <si>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</si>
  <si>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</si>
  <si>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</si>
  <si>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</si>
  <si>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</si>
  <si>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</si>
  <si>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</si>
  <si>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</si>
  <si>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</si>
  <si>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</si>
  <si>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</si>
  <si>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</si>
  <si>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</si>
  <si>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</si>
  <si>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</si>
  <si>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</si>
  <si>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</si>
  <si>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</si>
  <si>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</si>
  <si>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</si>
  <si>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</si>
  <si>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</si>
  <si>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</si>
  <si>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</si>
  <si>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</si>
  <si>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</si>
  <si>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</si>
  <si>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</si>
  <si>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</si>
  <si>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</si>
  <si>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</si>
  <si>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</si>
  <si>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</si>
  <si>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</si>
  <si>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</si>
  <si>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</si>
  <si>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</si>
  <si>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</si>
  <si>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</si>
  <si>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</si>
  <si>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</si>
  <si>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</si>
  <si>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</si>
  <si>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</si>
  <si>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</si>
  <si>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</si>
  <si>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</si>
  <si>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</si>
  <si>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</si>
  <si>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</si>
  <si>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</si>
  <si>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</si>
  <si>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</si>
  <si>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</si>
  <si>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</si>
  <si>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</si>
  <si>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</si>
  <si>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</si>
  <si>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</si>
  <si>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</si>
  <si>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</si>
  <si>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</si>
  <si>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</si>
  <si>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</si>
  <si>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</si>
  <si>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</si>
  <si>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</si>
  <si>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</si>
  <si>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</si>
  <si>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</si>
  <si>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</si>
  <si>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</si>
  <si>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</si>
  <si>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</si>
  <si>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</si>
  <si>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</si>
  <si>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</si>
  <si>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</si>
  <si>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</si>
  <si>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</si>
  <si>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</si>
  <si>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</si>
  <si>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</si>
  <si>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</si>
  <si>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</si>
  <si>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</si>
  <si>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</si>
  <si>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</si>
  <si>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</si>
  <si>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</si>
  <si>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</si>
  <si>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</si>
  <si>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</si>
  <si>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</si>
  <si>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</si>
  <si>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</si>
  <si>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</si>
  <si>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</si>
  <si>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</si>
  <si>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</si>
  <si>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</si>
  <si>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</si>
  <si>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</si>
  <si>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</si>
  <si>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</si>
  <si>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</si>
  <si>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</si>
  <si>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</si>
  <si>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</si>
  <si>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</si>
  <si>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</si>
  <si>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</si>
  <si>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</si>
  <si>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</si>
  <si>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</si>
  <si>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</si>
  <si>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</si>
  <si>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</si>
  <si>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</si>
  <si>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</si>
  <si>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</si>
  <si>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</si>
  <si>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</si>
  <si>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</si>
  <si>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</si>
  <si>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</si>
  <si>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</si>
  <si>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</si>
  <si>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</si>
  <si>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</si>
  <si>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</si>
  <si>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</si>
  <si>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</si>
  <si>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</si>
  <si>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</si>
  <si>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</si>
  <si>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</si>
  <si>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</si>
  <si>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</si>
  <si>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</si>
  <si>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</si>
  <si>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</si>
  <si>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</si>
  <si>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</si>
  <si>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</si>
  <si>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</si>
  <si>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</si>
  <si>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</si>
  <si>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</si>
  <si>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</si>
  <si>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</si>
  <si>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</si>
  <si>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</si>
  <si>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</si>
  <si>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</si>
  <si>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</si>
  <si>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</si>
  <si>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</si>
  <si>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</si>
  <si>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</si>
  <si>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</si>
  <si>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</si>
  <si>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</si>
  <si>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</si>
  <si>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</si>
  <si>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</si>
  <si>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</si>
  <si>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</si>
  <si>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</si>
  <si>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</si>
  <si>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</si>
  <si>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</si>
  <si>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</si>
  <si>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</si>
  <si>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</si>
  <si>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</si>
  <si>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</si>
  <si>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</si>
  <si>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</si>
  <si>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</si>
  <si>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</si>
  <si>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</si>
  <si>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</si>
  <si>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</si>
  <si>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</si>
  <si>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</si>
  <si>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</si>
  <si>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</si>
  <si>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</si>
  <si>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</si>
  <si>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</si>
  <si>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</si>
  <si>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</si>
  <si>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</si>
  <si>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</si>
  <si>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</si>
  <si>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</si>
  <si>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</si>
  <si>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</si>
  <si>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</si>
  <si>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</si>
  <si>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</si>
  <si>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</si>
  <si>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</si>
  <si>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</si>
  <si>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</si>
  <si>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</si>
  <si>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</si>
  <si>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</si>
  <si>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</si>
  <si>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</si>
  <si>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</si>
  <si>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</si>
  <si>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</si>
  <si>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</si>
  <si>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</si>
  <si>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</si>
  <si>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</si>
  <si>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</si>
  <si>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</si>
  <si>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</si>
  <si>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</si>
  <si>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</si>
  <si>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</si>
  <si>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</si>
  <si>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</si>
  <si>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</si>
  <si>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</si>
  <si>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</si>
  <si>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</si>
  <si>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</si>
  <si>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</si>
  <si>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</si>
  <si>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</si>
  <si>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</si>
  <si>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</si>
  <si>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</si>
  <si>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</si>
  <si>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</si>
  <si>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</si>
  <si>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</si>
  <si>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</si>
  <si>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</si>
  <si>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</si>
  <si>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</si>
  <si>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</si>
  <si>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</si>
  <si>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</si>
  <si>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</si>
  <si>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</si>
  <si>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</si>
  <si>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</si>
  <si>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</si>
  <si>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</si>
  <si>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</si>
  <si>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</si>
  <si>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</si>
  <si>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</si>
  <si>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</si>
  <si>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</si>
  <si>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</si>
  <si>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</si>
  <si>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</si>
  <si>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</si>
  <si>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</si>
  <si>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</si>
  <si>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</si>
  <si>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</si>
  <si>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</si>
  <si>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</si>
  <si>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</si>
  <si>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</si>
  <si>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</si>
  <si>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</si>
  <si>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</si>
  <si>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</si>
  <si>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</si>
  <si>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</si>
  <si>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</si>
  <si>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</si>
  <si>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</si>
  <si>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</si>
  <si>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</si>
  <si>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</si>
  <si>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</si>
  <si>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</si>
  <si>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</si>
  <si>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</si>
  <si>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</si>
  <si>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</si>
  <si>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</si>
  <si>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</si>
  <si>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</si>
  <si>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</si>
  <si>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</si>
  <si>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</si>
  <si>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</si>
  <si>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</si>
  <si>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</si>
  <si>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</si>
  <si>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</si>
  <si>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</si>
  <si>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</si>
  <si>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</si>
  <si>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</si>
  <si>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</si>
  <si>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</si>
  <si>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</si>
  <si>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</si>
  <si>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</si>
  <si>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</si>
  <si>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</si>
  <si>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</si>
  <si>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</si>
  <si>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</si>
  <si>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</si>
  <si>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</si>
  <si>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</si>
  <si>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</si>
  <si>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</si>
  <si>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</si>
  <si>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</si>
  <si>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</si>
  <si>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</si>
  <si>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</si>
  <si>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</si>
  <si>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</si>
  <si>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</si>
  <si>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</si>
  <si>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</si>
  <si>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</si>
  <si>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</si>
  <si>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</si>
  <si>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</si>
  <si>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</si>
  <si>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</si>
  <si>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</si>
  <si>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</si>
  <si>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</si>
  <si>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</si>
  <si>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</si>
  <si>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</si>
  <si>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</si>
  <si>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</si>
  <si>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</si>
  <si>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</si>
  <si>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</si>
  <si>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</si>
  <si>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</si>
  <si>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</si>
  <si>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</si>
  <si>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</si>
  <si>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</si>
  <si>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</si>
  <si>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</si>
  <si>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</si>
  <si>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</si>
  <si>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</si>
  <si>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</si>
  <si>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</si>
  <si>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</si>
  <si>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</si>
  <si>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</si>
  <si>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</si>
  <si>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</si>
  <si>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</si>
  <si>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</si>
  <si>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</si>
  <si>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</si>
  <si>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</si>
  <si>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</si>
  <si>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</si>
  <si>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</si>
  <si>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</si>
  <si>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</si>
  <si>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</si>
  <si>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</si>
  <si>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</si>
  <si>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</si>
  <si>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</si>
  <si>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</si>
  <si>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</si>
  <si>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</si>
  <si>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</si>
  <si>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</si>
  <si>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</si>
  <si>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</si>
  <si>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</si>
  <si>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</si>
  <si>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</si>
  <si>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</si>
  <si>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</si>
  <si>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</si>
  <si>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</si>
  <si>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</si>
  <si>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</si>
  <si>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</si>
  <si>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</si>
  <si>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</si>
  <si>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</si>
  <si>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</si>
  <si>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</si>
  <si>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</si>
  <si>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</si>
  <si>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</si>
  <si>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</si>
  <si>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</si>
  <si>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</si>
  <si>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</si>
  <si>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</si>
  <si>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</si>
  <si>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</si>
  <si>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</si>
  <si>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</si>
  <si>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</si>
  <si>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</si>
  <si>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</si>
  <si>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</si>
  <si>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</si>
  <si>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</si>
  <si>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</si>
  <si>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</si>
  <si>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</si>
  <si>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</si>
  <si>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</si>
  <si>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</si>
  <si>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</si>
  <si>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</si>
  <si>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</si>
  <si>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</si>
  <si>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</si>
  <si>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</si>
  <si>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</si>
  <si>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</si>
  <si>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</si>
  <si>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</si>
  <si>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</si>
  <si>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</si>
  <si>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</si>
  <si>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</si>
  <si>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</si>
  <si>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</si>
  <si>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</si>
  <si>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</si>
  <si>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</si>
  <si>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</si>
  <si>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</si>
  <si>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</si>
  <si>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</si>
  <si>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</si>
  <si>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</si>
  <si>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</si>
  <si>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</si>
  <si>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</si>
  <si>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</si>
  <si>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</si>
  <si>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</si>
  <si>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</si>
  <si>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</si>
  <si>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</si>
  <si>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</si>
  <si>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</si>
  <si>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</si>
  <si>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</si>
  <si>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</si>
  <si>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</si>
  <si>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</si>
  <si>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</si>
  <si>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</si>
  <si>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</si>
  <si>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</si>
  <si>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</si>
  <si>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</si>
  <si>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</si>
  <si>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</si>
  <si>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</si>
  <si>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</si>
  <si>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</si>
  <si>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</si>
  <si>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</si>
  <si>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</si>
  <si>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</si>
  <si>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</si>
  <si>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</si>
  <si>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</si>
  <si>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</si>
  <si>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</si>
  <si>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</si>
  <si>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</si>
  <si>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</si>
  <si>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</si>
  <si>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</si>
  <si>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</si>
  <si>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</si>
  <si>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</si>
  <si>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</si>
  <si>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</si>
  <si>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</si>
  <si>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</si>
  <si>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</si>
  <si>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</si>
  <si>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</si>
  <si>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</si>
  <si>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</si>
  <si>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</si>
  <si>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</si>
  <si>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</si>
  <si>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</si>
  <si>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</si>
  <si>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</si>
  <si>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</si>
  <si>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</si>
  <si>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</si>
  <si>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</si>
  <si>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</si>
  <si>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</si>
  <si>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</si>
  <si>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</si>
  <si>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</si>
  <si>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</si>
  <si>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</si>
  <si>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</si>
  <si>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</si>
  <si>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</si>
  <si>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</si>
  <si>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</si>
  <si>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</si>
  <si>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</si>
  <si>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</si>
  <si>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</si>
  <si>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</si>
  <si>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</si>
  <si>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</si>
  <si>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</si>
  <si>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</si>
  <si>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</si>
  <si>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</si>
  <si>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</si>
  <si>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</si>
  <si>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</si>
  <si>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</si>
  <si>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</si>
  <si>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</si>
  <si>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</si>
  <si>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</si>
  <si>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</si>
  <si>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</si>
  <si>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</si>
  <si>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</si>
  <si>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</si>
  <si>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</si>
  <si>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</si>
  <si>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</si>
  <si>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</si>
  <si>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</si>
  <si>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</si>
  <si>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</si>
  <si>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</si>
  <si>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</si>
  <si>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</si>
  <si>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</si>
  <si>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</si>
  <si>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</si>
  <si>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</si>
  <si>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</si>
  <si>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</si>
  <si>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</si>
  <si>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</si>
  <si>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</si>
  <si>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</si>
  <si>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</si>
  <si>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</si>
  <si>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</si>
  <si>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</si>
  <si>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</si>
  <si>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</si>
  <si>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</si>
  <si>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</si>
  <si>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</si>
  <si>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</si>
  <si>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</si>
  <si>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</si>
  <si>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</si>
  <si>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</si>
  <si>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</si>
  <si>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</si>
  <si>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</si>
  <si>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</si>
  <si>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</si>
  <si>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</si>
  <si>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</si>
  <si>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</si>
  <si>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</si>
  <si>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</si>
  <si>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</si>
  <si>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</si>
  <si>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</si>
  <si>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</si>
  <si>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</si>
  <si>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</si>
  <si>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</si>
  <si>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</si>
  <si>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</si>
  <si>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</si>
  <si>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</si>
  <si>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</si>
  <si>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</si>
  <si>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</si>
  <si>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</si>
  <si>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</si>
  <si>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</si>
  <si>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</si>
  <si>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</si>
  <si>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</si>
  <si>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</si>
  <si>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</si>
  <si>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</si>
  <si>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</si>
  <si>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</si>
  <si>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</si>
  <si>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</si>
  <si>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</si>
  <si>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</si>
  <si>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</si>
  <si>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</si>
  <si>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</si>
  <si>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</si>
  <si>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</si>
  <si>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</si>
  <si>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</si>
  <si>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</si>
  <si>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</si>
  <si>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</si>
  <si>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</si>
  <si>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</si>
  <si>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</si>
  <si>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</si>
  <si>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</si>
  <si>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</si>
  <si>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</si>
  <si>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</si>
  <si>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</si>
  <si>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</si>
  <si>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</si>
  <si>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</si>
  <si>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</si>
  <si>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</si>
  <si>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</si>
  <si>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</si>
  <si>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</si>
  <si>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</si>
  <si>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</si>
  <si>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</si>
  <si>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</si>
  <si>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</si>
  <si>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</si>
  <si>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</si>
  <si>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</si>
  <si>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</si>
  <si>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</si>
  <si>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</si>
  <si>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</si>
  <si>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</si>
  <si>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</si>
  <si>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</si>
  <si>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</si>
  <si>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</si>
  <si>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</si>
  <si>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</si>
  <si>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</si>
  <si>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</si>
  <si>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</si>
  <si>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</si>
  <si>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</si>
  <si>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</si>
  <si>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</si>
  <si>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</si>
  <si>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</si>
  <si>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</si>
  <si>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</si>
  <si>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</si>
  <si>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</si>
  <si>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</si>
  <si>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</si>
  <si>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</si>
  <si>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</si>
  <si>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</si>
  <si>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</si>
  <si>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</si>
  <si>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</si>
  <si>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</si>
  <si>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</si>
  <si>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</si>
  <si>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</si>
  <si>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</si>
  <si>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</si>
  <si>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</si>
  <si>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</si>
  <si>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</si>
  <si>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</si>
  <si>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</si>
  <si>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</si>
  <si>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</si>
  <si>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</si>
  <si>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</si>
  <si>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</si>
  <si>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</si>
  <si>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</si>
  <si>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</si>
  <si>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</si>
  <si>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</si>
  <si>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</si>
  <si>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</si>
  <si>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</si>
  <si>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</si>
  <si>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</si>
  <si>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</si>
  <si>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</si>
  <si>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</si>
  <si>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</si>
  <si>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</si>
  <si>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</si>
  <si>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</si>
  <si>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</si>
  <si>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</si>
  <si>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</si>
  <si>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</si>
  <si>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</si>
  <si>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</si>
  <si>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</si>
  <si>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</si>
  <si>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</si>
  <si>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</si>
  <si>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</si>
  <si>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</si>
  <si>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</si>
  <si>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</si>
  <si>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</si>
  <si>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</si>
  <si>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</si>
  <si>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</si>
  <si>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</si>
  <si>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</si>
  <si>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</si>
  <si>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</si>
  <si>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</si>
  <si>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</si>
  <si>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</si>
  <si>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</si>
  <si>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</si>
  <si>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</si>
  <si>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</si>
  <si>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</si>
  <si>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</si>
  <si>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</si>
  <si>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</si>
  <si>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</si>
  <si>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</si>
  <si>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</si>
  <si>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</si>
  <si>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</si>
  <si>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</si>
  <si>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</si>
  <si>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</si>
  <si>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</si>
  <si>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</si>
  <si>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</si>
  <si>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</si>
  <si>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</si>
  <si>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</si>
  <si>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</si>
  <si>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</si>
  <si>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</si>
  <si>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</si>
  <si>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</si>
  <si>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</si>
  <si>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</si>
  <si>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</si>
  <si>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</si>
  <si>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</si>
  <si>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</si>
  <si>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</si>
  <si>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</si>
  <si>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</si>
  <si>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</si>
  <si>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</si>
  <si>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</si>
  <si>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</si>
  <si>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</si>
  <si>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</si>
  <si>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</si>
  <si>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</si>
  <si>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</si>
  <si>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</si>
  <si>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</si>
  <si>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</si>
  <si>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</si>
  <si>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</si>
  <si>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</si>
  <si>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</si>
  <si>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</si>
  <si>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</si>
  <si>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</si>
  <si>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</si>
  <si>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</si>
  <si>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</si>
  <si>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</si>
  <si>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</si>
  <si>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</si>
  <si>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</si>
  <si>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</si>
  <si>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</si>
  <si>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</si>
  <si>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</si>
  <si>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</si>
  <si>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</si>
  <si>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</si>
  <si>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</si>
  <si>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</si>
  <si>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</si>
  <si>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</si>
  <si>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</si>
  <si>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</si>
  <si>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</si>
  <si>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</si>
  <si>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</si>
  <si>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</si>
  <si>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</si>
  <si>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</si>
  <si>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</si>
  <si>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</si>
  <si>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</si>
  <si>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</si>
  <si>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</si>
  <si>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</si>
  <si>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</si>
  <si>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</si>
  <si>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</si>
  <si>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</si>
  <si>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</si>
  <si>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</si>
  <si>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</si>
  <si>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</si>
  <si>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</si>
  <si>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</si>
  <si>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</si>
  <si>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</si>
  <si>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</si>
  <si>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</si>
  <si>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</si>
  <si>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</si>
  <si>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</si>
  <si>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</si>
  <si>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</si>
  <si>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</si>
  <si>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</si>
  <si>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</si>
  <si>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</si>
  <si>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</si>
  <si>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</si>
  <si>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</si>
  <si>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</si>
  <si>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</si>
  <si>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</si>
  <si>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</si>
  <si>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</si>
  <si>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</si>
  <si>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</si>
  <si>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</si>
  <si>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</si>
  <si>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</si>
  <si>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</si>
  <si>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</si>
  <si>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</si>
  <si>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</si>
  <si>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</si>
  <si>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</si>
  <si>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</si>
  <si>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</si>
  <si>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</si>
  <si>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</si>
  <si>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</si>
  <si>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</si>
  <si>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</si>
  <si>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</si>
  <si>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</si>
  <si>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</si>
  <si>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</si>
  <si>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</si>
  <si>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</si>
  <si>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</si>
  <si>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</si>
  <si>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</si>
  <si>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</si>
  <si>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</si>
  <si>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</si>
  <si>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</si>
  <si>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</si>
  <si>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</si>
  <si>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</si>
  <si>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</si>
  <si>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</si>
  <si>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</si>
  <si>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</si>
  <si>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</si>
  <si>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</si>
  <si>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</si>
  <si>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</si>
  <si>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</si>
  <si>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</si>
  <si>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</si>
  <si>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</si>
  <si>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</si>
  <si>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</si>
  <si>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</si>
  <si>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</si>
  <si>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</si>
  <si>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</si>
  <si>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</si>
  <si>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</si>
  <si>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</si>
  <si>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</si>
  <si>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</si>
  <si>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</si>
  <si>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</si>
  <si>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</si>
  <si>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</si>
  <si>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</si>
  <si>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</si>
  <si>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</si>
  <si>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</si>
  <si>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</si>
  <si>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</si>
  <si>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</si>
  <si>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</si>
  <si>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</si>
  <si>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</si>
  <si>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</si>
  <si>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</si>
  <si>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</si>
  <si>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</si>
  <si>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</si>
  <si>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</si>
  <si>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</si>
  <si>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</si>
  <si>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</si>
  <si>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</si>
  <si>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</si>
  <si>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</si>
  <si>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</si>
  <si>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</si>
  <si>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</si>
  <si>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</si>
  <si>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</si>
  <si>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</si>
  <si>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</si>
  <si>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</si>
  <si>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</si>
  <si>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</si>
  <si>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</si>
  <si>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</si>
  <si>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</si>
  <si>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</si>
  <si>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</si>
  <si>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</si>
  <si>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</si>
  <si>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</si>
  <si>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</si>
  <si>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</si>
  <si>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</si>
  <si>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</si>
  <si>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</si>
  <si>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</si>
  <si>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</si>
  <si>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</si>
  <si>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</si>
  <si>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</si>
  <si>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</si>
  <si>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</si>
  <si>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</si>
  <si>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</si>
  <si>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</si>
  <si>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</si>
  <si>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</si>
  <si>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</si>
  <si>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</si>
  <si>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</si>
  <si>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</si>
  <si>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</si>
  <si>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</si>
  <si>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</si>
  <si>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</si>
  <si>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</si>
  <si>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</si>
  <si>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</si>
  <si>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</si>
  <si>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</si>
  <si>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</si>
  <si>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</si>
  <si>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</si>
  <si>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</si>
  <si>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</si>
  <si>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</si>
  <si>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</si>
  <si>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</si>
  <si>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</si>
  <si>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</si>
  <si>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</si>
  <si>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</si>
  <si>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</si>
  <si>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</si>
  <si>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</si>
  <si>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</si>
  <si>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</si>
  <si>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</si>
  <si>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</si>
  <si>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</si>
  <si>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</si>
  <si>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</si>
  <si>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</si>
  <si>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</si>
  <si>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</si>
  <si>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</si>
  <si>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</si>
  <si>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</si>
  <si>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</si>
  <si>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</si>
  <si>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</si>
  <si>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</si>
  <si>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</si>
  <si>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</si>
  <si>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</si>
  <si>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</si>
  <si>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</si>
  <si>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</si>
  <si>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</si>
  <si>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</si>
  <si>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</si>
  <si>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</si>
  <si>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</si>
  <si>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</si>
  <si>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</si>
  <si>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</si>
  <si>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</si>
  <si>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</si>
  <si>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</si>
  <si>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</si>
  <si>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</si>
  <si>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</si>
  <si>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</si>
  <si>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</si>
  <si>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</si>
  <si>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</si>
  <si>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</si>
  <si>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</si>
  <si>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</si>
  <si>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</si>
  <si>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</si>
  <si>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</si>
  <si>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</si>
  <si>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</si>
  <si>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</si>
  <si>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</si>
  <si>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</si>
  <si>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</si>
  <si>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</si>
  <si>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</si>
  <si>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</si>
  <si>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</si>
  <si>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</si>
  <si>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</si>
  <si>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</si>
  <si>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</si>
  <si>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</si>
  <si>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</si>
  <si>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</si>
  <si>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</si>
  <si>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</si>
  <si>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</si>
  <si>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</si>
  <si>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</si>
  <si>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</si>
  <si>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</si>
  <si>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</si>
  <si>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</si>
  <si>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</si>
  <si>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</si>
  <si>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</si>
  <si>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</si>
  <si>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</si>
  <si>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</si>
  <si>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</si>
  <si>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</si>
  <si>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</si>
  <si>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</si>
  <si>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</si>
  <si>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</si>
  <si>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</si>
  <si>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</si>
  <si>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</si>
  <si>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</si>
  <si>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</si>
  <si>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</si>
  <si>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</si>
  <si>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</si>
  <si>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</si>
  <si>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</si>
  <si>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</si>
  <si>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</si>
  <si>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</si>
  <si>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</si>
  <si>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</si>
  <si>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</si>
  <si>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</si>
  <si>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</si>
  <si>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</si>
  <si>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</si>
  <si>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</si>
  <si>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</si>
  <si>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</si>
  <si>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</si>
  <si>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</si>
  <si>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</si>
  <si>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</si>
  <si>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</si>
  <si>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</si>
  <si>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</si>
  <si>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</si>
  <si>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</si>
  <si>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</si>
  <si>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</si>
  <si>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</si>
  <si>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</si>
  <si>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</si>
  <si>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</si>
  <si>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</si>
  <si>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</si>
  <si>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</si>
  <si>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</si>
  <si>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</si>
  <si>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</si>
  <si>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</si>
  <si>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</si>
  <si>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</si>
  <si>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</si>
  <si>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</si>
  <si>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</si>
  <si>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</si>
  <si>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</si>
  <si>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</si>
  <si>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</si>
  <si>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</si>
  <si>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</si>
  <si>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</si>
  <si>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</si>
  <si>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</si>
  <si>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</si>
  <si>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</si>
  <si>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</si>
  <si>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</si>
  <si>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</si>
  <si>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</si>
  <si>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</si>
  <si>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</si>
  <si>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</si>
  <si>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</si>
  <si>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</si>
  <si>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</si>
  <si>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</si>
  <si>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</si>
  <si>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</si>
  <si>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</si>
  <si>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</si>
  <si>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</si>
  <si>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</si>
  <si>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</si>
  <si>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</si>
  <si>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</si>
  <si>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</si>
  <si>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</si>
  <si>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</si>
  <si>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</si>
  <si>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</si>
  <si>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</si>
  <si>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</si>
  <si>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</si>
  <si>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</si>
  <si>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</si>
  <si>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</si>
  <si>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</si>
  <si>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</si>
  <si>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</si>
  <si>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</si>
  <si>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</si>
  <si>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</si>
  <si>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</si>
  <si>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</si>
  <si>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</si>
  <si>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</si>
  <si>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</si>
  <si>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</si>
  <si>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</si>
  <si>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</si>
  <si>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</si>
  <si>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</si>
  <si>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</si>
  <si>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</si>
  <si>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</si>
  <si>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</si>
  <si>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</si>
  <si>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</si>
  <si>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</si>
  <si>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</si>
  <si>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</si>
  <si>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</si>
  <si>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</si>
  <si>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</si>
  <si>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</si>
  <si>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</si>
  <si>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</si>
  <si>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</si>
  <si>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</si>
  <si>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</si>
  <si>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</si>
  <si>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</si>
  <si>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</si>
  <si>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</si>
  <si>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</si>
  <si>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</si>
  <si>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</si>
  <si>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</si>
  <si>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</si>
  <si>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</si>
  <si>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</si>
  <si>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</si>
  <si>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</si>
  <si>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</si>
  <si>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</si>
  <si>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</si>
  <si>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</si>
  <si>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</si>
  <si>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</si>
  <si>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</si>
  <si>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</si>
  <si>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</si>
  <si>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</si>
  <si>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</si>
  <si>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</si>
  <si>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</si>
  <si>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</si>
  <si>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</si>
  <si>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</si>
  <si>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</si>
  <si>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</si>
  <si>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</si>
  <si>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</si>
  <si>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</si>
  <si>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</si>
  <si>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</si>
  <si>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</si>
  <si>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</si>
  <si>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</si>
  <si>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</si>
  <si>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</si>
  <si>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</si>
  <si>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</si>
  <si>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</si>
  <si>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</si>
  <si>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</si>
  <si>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</si>
  <si>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</si>
  <si>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</si>
  <si>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</si>
  <si>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</si>
  <si>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</si>
  <si>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</si>
  <si>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</si>
  <si>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</si>
  <si>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</si>
  <si>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</si>
  <si>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</si>
  <si>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</si>
  <si>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</si>
  <si>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</si>
  <si>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</si>
  <si>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</si>
  <si>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</si>
  <si>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</si>
  <si>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</si>
  <si>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</si>
  <si>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</si>
  <si>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</si>
  <si>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</si>
  <si>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</si>
  <si>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</si>
  <si>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</si>
  <si>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</si>
  <si>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</si>
  <si>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</si>
  <si>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</si>
  <si>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</si>
  <si>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</si>
  <si>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</si>
  <si>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</si>
  <si>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</si>
  <si>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</si>
  <si>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</si>
  <si>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</si>
  <si>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</si>
  <si>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</si>
  <si>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</si>
  <si>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</si>
  <si>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</si>
  <si>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</si>
  <si>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</si>
  <si>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</si>
  <si>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</si>
  <si>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</si>
  <si>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</si>
  <si>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</si>
  <si>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</si>
  <si>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</si>
  <si>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</si>
  <si>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</si>
  <si>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</si>
  <si>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</si>
  <si>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</si>
  <si>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</si>
  <si>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</si>
  <si>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</si>
  <si>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</si>
  <si>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</si>
  <si>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</si>
  <si>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</si>
  <si>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</si>
  <si>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</si>
  <si>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</si>
  <si>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</si>
  <si>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</si>
  <si>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</si>
  <si>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</si>
  <si>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</si>
  <si>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</si>
  <si>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</si>
  <si>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</si>
  <si>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</si>
  <si>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</si>
  <si>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</si>
  <si>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</si>
  <si>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</si>
  <si>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</si>
  <si>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</si>
  <si>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</si>
  <si>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</si>
  <si>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</si>
  <si>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</si>
  <si>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</si>
  <si>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</si>
  <si>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</si>
  <si>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</si>
  <si>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</si>
  <si>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</si>
  <si>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</si>
  <si>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</si>
  <si>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</si>
  <si>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</si>
  <si>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</si>
  <si>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</si>
  <si>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</si>
  <si>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</si>
  <si>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</si>
  <si>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</si>
  <si>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</si>
  <si>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</si>
  <si>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</si>
  <si>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</si>
  <si>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</si>
  <si>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</si>
  <si>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</si>
  <si>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</si>
  <si>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</si>
  <si>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</si>
  <si>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</si>
  <si>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</si>
  <si>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</si>
  <si>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</si>
  <si>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</si>
  <si>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</si>
  <si>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</si>
  <si>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</si>
  <si>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</si>
  <si>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</si>
  <si>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</si>
  <si>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</si>
  <si>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</si>
  <si>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</si>
  <si>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</si>
  <si>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</si>
  <si>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</si>
  <si>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</si>
  <si>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</si>
  <si>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</si>
  <si>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</si>
  <si>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</si>
  <si>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</si>
  <si>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</si>
  <si>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</si>
  <si>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</si>
  <si>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</si>
  <si>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</si>
  <si>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</si>
  <si>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</si>
  <si>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</si>
  <si>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</si>
  <si>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</si>
  <si>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</si>
  <si>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</si>
  <si>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</si>
  <si>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</si>
  <si>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</si>
  <si>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</si>
  <si>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</si>
  <si>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</si>
  <si>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</si>
  <si>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</si>
  <si>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</si>
  <si>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</si>
  <si>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</si>
  <si>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</si>
  <si>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</si>
  <si>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</si>
  <si>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</si>
  <si>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</si>
  <si>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</si>
  <si>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</si>
  <si>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</si>
  <si>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</si>
  <si>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</si>
  <si>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</si>
  <si>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</si>
  <si>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</si>
  <si>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</si>
  <si>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</si>
  <si>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</si>
  <si>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</si>
  <si>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</si>
  <si>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</si>
  <si>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</si>
  <si>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</si>
  <si>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</si>
  <si>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</si>
  <si>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</si>
  <si>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</si>
  <si>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</si>
  <si>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</si>
  <si>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</si>
  <si>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</si>
  <si>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</si>
  <si>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</si>
  <si>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</si>
  <si>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</si>
  <si>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</si>
  <si>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</si>
  <si>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</si>
  <si>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</si>
  <si>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</si>
  <si>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</si>
  <si>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</si>
  <si>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</si>
  <si>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</si>
  <si>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</si>
  <si>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</si>
  <si>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</si>
  <si>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</si>
  <si>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</si>
  <si>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</si>
  <si>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</si>
  <si>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</si>
  <si>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</si>
  <si>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</si>
  <si>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</si>
  <si>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</si>
  <si>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</si>
  <si>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</si>
  <si>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</si>
  <si>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</si>
  <si>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</si>
  <si>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</si>
  <si>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</si>
  <si>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</si>
  <si>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</si>
  <si>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</si>
  <si>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</si>
  <si>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</si>
  <si>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</si>
  <si>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</si>
  <si>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</si>
  <si>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</si>
  <si>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</si>
  <si>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</si>
  <si>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</si>
  <si>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</si>
  <si>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</si>
  <si>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</si>
  <si>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</si>
  <si>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</si>
  <si>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</si>
  <si>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</si>
  <si>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</si>
  <si>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</si>
  <si>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</si>
  <si>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</si>
  <si>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</si>
  <si>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</si>
  <si>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</si>
  <si>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</si>
  <si>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</si>
  <si>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</si>
  <si>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</si>
  <si>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</si>
  <si>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</si>
  <si>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</si>
  <si>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</si>
  <si>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</si>
  <si>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</si>
  <si>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</si>
  <si>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</si>
  <si>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</si>
  <si>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</si>
  <si>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</si>
  <si>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</si>
  <si>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</si>
  <si>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</si>
  <si>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</si>
  <si>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</si>
  <si>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</si>
  <si>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</si>
  <si>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</si>
  <si>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</si>
  <si>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</si>
  <si>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</si>
  <si>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</si>
  <si>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</si>
  <si>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</si>
  <si>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</si>
  <si>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</si>
  <si>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</si>
  <si>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</si>
  <si>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</si>
  <si>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</si>
  <si>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</si>
  <si>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</si>
  <si>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</si>
  <si>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</si>
  <si>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</si>
  <si>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</si>
  <si>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</si>
  <si>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</si>
  <si>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</si>
  <si>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</si>
  <si>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</si>
  <si>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</si>
  <si>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</si>
  <si>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</si>
  <si>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</si>
  <si>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</si>
  <si>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</si>
  <si>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</si>
  <si>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</si>
  <si>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</si>
  <si>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</si>
  <si>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</si>
  <si>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</si>
  <si>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</si>
  <si>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</si>
  <si>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</si>
  <si>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</si>
  <si>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</si>
  <si>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</si>
  <si>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</si>
  <si>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</si>
  <si>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</si>
  <si>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</si>
  <si>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</si>
  <si>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</si>
  <si>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</si>
  <si>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</si>
  <si>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</si>
  <si>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</si>
  <si>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</si>
  <si>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</si>
  <si>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</si>
  <si>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</si>
  <si>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</si>
  <si>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</si>
  <si>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</si>
  <si>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</si>
  <si>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</si>
  <si>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</si>
  <si>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</si>
  <si>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</si>
  <si>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</si>
  <si>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</si>
  <si>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</si>
  <si>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</si>
  <si>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</si>
  <si>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</si>
  <si>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</si>
  <si>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</si>
  <si>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</si>
  <si>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</si>
  <si>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</si>
  <si>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</si>
  <si>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</si>
  <si>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</si>
  <si>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</si>
  <si>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</si>
  <si>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</si>
  <si>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</si>
  <si>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</si>
  <si>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</si>
  <si>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</si>
  <si>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</si>
  <si>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</si>
  <si>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</si>
  <si>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</si>
  <si>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</si>
  <si>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</si>
  <si>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</si>
  <si>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</si>
  <si>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</si>
  <si>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</si>
  <si>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</si>
  <si>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</si>
  <si>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</si>
  <si>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</si>
  <si>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</si>
  <si>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</si>
  <si>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</si>
  <si>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</si>
  <si>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</si>
  <si>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</si>
  <si>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</si>
  <si>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</si>
  <si>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</si>
  <si>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</si>
  <si>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</si>
  <si>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</si>
  <si>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</si>
  <si>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</si>
  <si>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</si>
  <si>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</si>
  <si>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</si>
  <si>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</si>
  <si>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</si>
  <si>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</si>
  <si>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</si>
  <si>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</si>
  <si>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</si>
  <si>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</si>
  <si>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</si>
  <si>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</si>
  <si>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</si>
  <si>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</si>
  <si>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</si>
  <si>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</si>
  <si>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</si>
  <si>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</si>
  <si>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</si>
  <si>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</si>
  <si>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</si>
  <si>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</si>
  <si>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</si>
  <si>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</si>
  <si>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</si>
  <si>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</si>
  <si>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</si>
  <si>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</si>
  <si>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</si>
  <si>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</si>
  <si>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</si>
  <si>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</si>
  <si>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</si>
  <si>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</si>
  <si>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</si>
  <si>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</si>
  <si>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</si>
  <si>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</si>
  <si>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</si>
  <si>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</si>
  <si>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</si>
  <si>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</si>
  <si>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</si>
  <si>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</si>
  <si>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</si>
  <si>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</si>
  <si>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</si>
  <si>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</si>
  <si>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</si>
  <si>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</si>
  <si>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</si>
  <si>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</si>
  <si>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</si>
  <si>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</si>
  <si>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</si>
  <si>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</si>
  <si>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</si>
  <si>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</si>
  <si>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</si>
  <si>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</si>
  <si>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</si>
  <si>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</si>
  <si>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</si>
  <si>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</si>
  <si>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</si>
  <si>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</si>
  <si>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</si>
  <si>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</si>
  <si>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</si>
  <si>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</si>
  <si>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</si>
  <si>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</si>
  <si>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</si>
  <si>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</si>
  <si>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</si>
  <si>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</si>
  <si>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</si>
  <si>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</si>
  <si>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</si>
  <si>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</si>
  <si>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</si>
  <si>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</si>
  <si>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</si>
  <si>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</si>
  <si>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</si>
  <si>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</si>
  <si>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</si>
  <si>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</si>
  <si>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</si>
  <si>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</si>
  <si>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</si>
  <si>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</si>
  <si>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</si>
  <si>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</si>
  <si>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</si>
  <si>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</si>
  <si>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</si>
  <si>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</si>
  <si>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</si>
  <si>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</si>
  <si>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</si>
  <si>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</si>
  <si>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</si>
  <si>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</si>
  <si>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</si>
  <si>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</si>
  <si>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</si>
  <si>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</si>
  <si>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</si>
  <si>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</si>
  <si>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</si>
  <si>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</si>
  <si>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</si>
  <si>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</si>
  <si>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</si>
  <si>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</si>
  <si>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</si>
  <si>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</si>
  <si>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</si>
  <si>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</si>
  <si>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</si>
  <si>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</si>
  <si>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</si>
  <si>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</si>
  <si>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</si>
  <si>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</si>
  <si>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</si>
  <si>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</si>
  <si>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</si>
  <si>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</si>
  <si>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</si>
  <si>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</si>
  <si>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</si>
  <si>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</si>
  <si>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</si>
  <si>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</si>
  <si>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</si>
  <si>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</si>
  <si>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</si>
  <si>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</si>
  <si>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</si>
  <si>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</si>
  <si>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</si>
  <si>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</si>
  <si>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</si>
  <si>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</si>
  <si>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</si>
  <si>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</si>
  <si>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</si>
  <si>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</si>
  <si>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</si>
  <si>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</si>
  <si>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</si>
  <si>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</si>
  <si>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</si>
  <si>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</si>
  <si>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</si>
  <si>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</si>
  <si>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</si>
  <si>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</si>
  <si>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</si>
  <si>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</si>
  <si>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</si>
  <si>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</si>
  <si>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</si>
  <si>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</si>
  <si>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</si>
  <si>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</si>
  <si>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</si>
  <si>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</si>
  <si>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</si>
  <si>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</si>
  <si>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</si>
  <si>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</si>
  <si>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</si>
  <si>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</si>
  <si>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</si>
  <si>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</si>
  <si>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</si>
  <si>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</si>
  <si>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</si>
  <si>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</si>
  <si>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</si>
  <si>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</si>
  <si>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</si>
  <si>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</si>
  <si>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</si>
  <si>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</si>
  <si>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</si>
  <si>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</si>
  <si>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</si>
  <si>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</si>
  <si>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</si>
  <si>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</si>
  <si>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</si>
  <si>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</si>
  <si>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</si>
  <si>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</si>
  <si>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</si>
  <si>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</si>
  <si>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</si>
  <si>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</si>
  <si>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</si>
  <si>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</si>
  <si>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</si>
  <si>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</si>
  <si>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</si>
  <si>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</si>
  <si>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</si>
  <si>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</si>
  <si>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</si>
  <si>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</si>
  <si>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</si>
  <si>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</si>
  <si>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</si>
  <si>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</si>
  <si>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</si>
  <si>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</si>
  <si>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</si>
  <si>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</si>
  <si>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</si>
  <si>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</si>
  <si>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</si>
  <si>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</si>
  <si>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</si>
  <si>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</si>
  <si>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</si>
  <si>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</si>
  <si>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</si>
  <si>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</si>
  <si>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</si>
  <si>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</si>
  <si>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</si>
  <si>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</si>
  <si>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</si>
  <si>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</si>
  <si>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</si>
  <si>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</si>
  <si>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</si>
  <si>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</si>
  <si>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</si>
  <si>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</si>
  <si>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</si>
  <si>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</si>
  <si>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</si>
  <si>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</si>
  <si>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</si>
  <si>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</si>
  <si>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</si>
  <si>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</si>
  <si>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</si>
  <si>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</si>
  <si>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</si>
  <si>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</si>
  <si>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</si>
  <si>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</si>
  <si>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</si>
  <si>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</si>
  <si>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</si>
  <si>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</si>
  <si>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</si>
  <si>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</si>
  <si>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</si>
  <si>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</si>
  <si>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</si>
  <si>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</si>
  <si>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</si>
  <si>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</si>
  <si>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</si>
  <si>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</si>
  <si>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</si>
  <si>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</si>
  <si>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</si>
  <si>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</si>
  <si>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</si>
  <si>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</si>
  <si>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</si>
  <si>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</si>
  <si>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</si>
  <si>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</si>
  <si>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</si>
  <si>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</si>
  <si>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</si>
  <si>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</si>
  <si>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</si>
  <si>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</si>
  <si>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</si>
  <si>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</si>
  <si>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</si>
  <si>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</si>
  <si>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</si>
  <si>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</si>
  <si>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</si>
  <si>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</si>
  <si>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</si>
  <si>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</si>
  <si>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</si>
  <si>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</si>
  <si>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</si>
  <si>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</si>
  <si>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</si>
  <si>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</si>
  <si>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</si>
  <si>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</si>
  <si>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</si>
  <si>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</si>
  <si>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</si>
  <si>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</si>
  <si>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</si>
  <si>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</si>
  <si>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</si>
  <si>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</si>
  <si>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</si>
  <si>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</si>
  <si>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</si>
  <si>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</si>
  <si>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</si>
  <si>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</si>
  <si>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</si>
  <si>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</si>
  <si>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</si>
  <si>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</si>
  <si>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</si>
  <si>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</si>
  <si>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</si>
  <si>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</si>
  <si>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</si>
  <si>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</si>
  <si>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</si>
  <si>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</si>
  <si>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</si>
  <si>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</si>
  <si>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</si>
  <si>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</si>
  <si>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</si>
  <si>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</si>
  <si>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</si>
  <si>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</si>
  <si>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</si>
  <si>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</si>
  <si>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</si>
  <si>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</si>
  <si>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</si>
  <si>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</si>
  <si>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</si>
  <si>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</si>
  <si>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</si>
  <si>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</si>
  <si>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</si>
  <si>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</si>
  <si>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</si>
  <si>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</si>
  <si>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</si>
  <si>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</si>
  <si>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</si>
  <si>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</si>
  <si>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</si>
  <si>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</si>
  <si>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</si>
  <si>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</si>
  <si>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</si>
  <si>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</si>
  <si>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</si>
  <si>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</si>
  <si>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</si>
  <si>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</si>
  <si>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</si>
  <si>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</si>
  <si>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</si>
  <si>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</si>
  <si>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</si>
  <si>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</si>
  <si>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</si>
  <si>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</si>
  <si>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</si>
  <si>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</si>
  <si>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</si>
  <si>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</si>
  <si>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</si>
  <si>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</si>
  <si>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</si>
  <si>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</si>
  <si>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</si>
  <si>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</si>
  <si>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</si>
  <si>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</si>
  <si>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</si>
  <si>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</si>
  <si>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</si>
  <si>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</si>
  <si>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</si>
  <si>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</si>
  <si>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</si>
  <si>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</si>
  <si>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</si>
  <si>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</si>
  <si>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</si>
  <si>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</si>
  <si>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</si>
  <si>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</si>
  <si>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</si>
  <si>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</si>
  <si>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</si>
  <si>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</si>
  <si>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</si>
  <si>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</si>
  <si>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</si>
  <si>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</si>
  <si>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</si>
  <si>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</si>
  <si>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</si>
  <si>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</si>
  <si>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</si>
  <si>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</si>
  <si>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</si>
  <si>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</si>
  <si>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</si>
  <si>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</si>
  <si>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</si>
  <si>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</si>
  <si>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</si>
  <si>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</si>
  <si>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</si>
  <si>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</si>
  <si>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</si>
  <si>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</si>
  <si>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</si>
  <si>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</si>
  <si>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</si>
  <si>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</si>
  <si>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</si>
  <si>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</si>
  <si>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</si>
  <si>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</si>
  <si>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</si>
  <si>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</si>
  <si>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</si>
  <si>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</si>
  <si>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</si>
  <si>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</si>
  <si>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</si>
  <si>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</si>
  <si>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</si>
  <si>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</si>
  <si>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</si>
  <si>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</si>
  <si>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</si>
  <si>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</si>
  <si>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</si>
  <si>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</si>
  <si>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</si>
  <si>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</si>
  <si>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</si>
  <si>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</si>
  <si>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</si>
  <si>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</si>
  <si>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</si>
  <si>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</si>
  <si>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</si>
  <si>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</si>
  <si>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</si>
  <si>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</si>
  <si>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</si>
  <si>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</si>
  <si>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</si>
  <si>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</si>
  <si>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</si>
  <si>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</si>
  <si>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</si>
  <si>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</si>
  <si>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</si>
  <si>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</si>
  <si>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</si>
  <si>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</si>
  <si>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</si>
  <si>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</si>
  <si>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</si>
  <si>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</si>
  <si>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</si>
  <si>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</si>
  <si>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</si>
  <si>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</si>
  <si>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</si>
  <si>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</si>
  <si>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</si>
  <si>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</si>
  <si>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</si>
  <si>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</si>
  <si>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</si>
  <si>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</si>
  <si>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</si>
  <si>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</si>
  <si>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</si>
  <si>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</si>
  <si>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</si>
  <si>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</si>
  <si>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</si>
  <si>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</si>
  <si>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</si>
  <si>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</si>
  <si>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</si>
  <si>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</si>
  <si>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</si>
  <si>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</si>
  <si>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</si>
  <si>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</si>
  <si>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</si>
  <si>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</si>
  <si>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</si>
  <si>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</si>
  <si>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</si>
  <si>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</si>
  <si>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</si>
  <si>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</si>
  <si>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</si>
  <si>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</si>
  <si>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</si>
  <si>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</si>
  <si>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</si>
  <si>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</si>
  <si>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</si>
  <si>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</si>
  <si>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</si>
  <si>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</si>
  <si>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</si>
  <si>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</si>
  <si>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</si>
  <si>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</si>
  <si>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</si>
  <si>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</si>
  <si>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</si>
  <si>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</si>
  <si>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</si>
  <si>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</si>
  <si>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</si>
  <si>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</si>
  <si>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</si>
  <si>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</si>
  <si>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</si>
  <si>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</si>
  <si>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</si>
  <si>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</si>
  <si>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</si>
  <si>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</si>
  <si>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</si>
  <si>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</si>
  <si>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</si>
  <si>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</si>
  <si>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</si>
  <si>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</si>
  <si>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</si>
  <si>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</si>
  <si>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</si>
  <si>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</si>
  <si>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</si>
  <si>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</si>
  <si>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</si>
  <si>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</si>
  <si>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</si>
  <si>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</si>
  <si>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</si>
  <si>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</si>
  <si>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</si>
  <si>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</si>
  <si>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</si>
  <si>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</si>
  <si>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</si>
  <si>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</si>
  <si>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</si>
  <si>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</si>
  <si>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</si>
  <si>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</si>
  <si>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</si>
  <si>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</si>
  <si>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</si>
  <si>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</si>
  <si>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</si>
  <si>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</si>
  <si>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</si>
  <si>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</si>
  <si>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</si>
  <si>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</si>
  <si>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</si>
  <si>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</si>
  <si>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</si>
  <si>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</si>
  <si>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</si>
  <si>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</si>
  <si>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</si>
  <si>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</si>
  <si>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</si>
  <si>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</si>
  <si>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</si>
  <si>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</si>
  <si>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</si>
  <si>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</si>
  <si>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</si>
  <si>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</si>
  <si>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</si>
  <si>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</si>
  <si>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</si>
  <si>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</si>
  <si>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</si>
  <si>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</si>
  <si>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</si>
  <si>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</si>
  <si>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</si>
  <si>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</si>
  <si>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</si>
  <si>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</si>
  <si>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</si>
  <si>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</si>
  <si>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</si>
  <si>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</si>
  <si>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</si>
  <si>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</si>
  <si>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</si>
  <si>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</si>
  <si>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</si>
  <si>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</si>
  <si>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</si>
  <si>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</si>
  <si>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</si>
  <si>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</si>
  <si>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</si>
  <si>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</si>
  <si>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</si>
  <si>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</si>
  <si>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</si>
  <si>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</si>
  <si>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</si>
  <si>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</si>
  <si>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</si>
  <si>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</si>
  <si>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</si>
  <si>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</si>
  <si>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</si>
  <si>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</si>
  <si>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</si>
  <si>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</si>
  <si>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</si>
  <si>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</si>
  <si>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</si>
  <si>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</si>
  <si>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</si>
  <si>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</si>
  <si>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</si>
  <si>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</si>
  <si>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</si>
  <si>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</si>
  <si>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</si>
  <si>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</si>
  <si>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</si>
  <si>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</si>
  <si>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</si>
  <si>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</si>
  <si>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</si>
  <si>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</si>
  <si>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</si>
  <si>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</si>
  <si>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</si>
  <si>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</si>
  <si>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</si>
  <si>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</si>
  <si>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</si>
  <si>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</si>
  <si>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</si>
  <si>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</si>
  <si>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</si>
  <si>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</si>
  <si>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</si>
  <si>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</si>
  <si>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</si>
  <si>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</si>
  <si>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</si>
  <si>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</si>
  <si>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</si>
  <si>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</si>
  <si>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</si>
  <si>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</si>
  <si>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</si>
  <si>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</si>
  <si>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</si>
  <si>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</si>
  <si>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</si>
  <si>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</si>
  <si>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</si>
  <si>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</si>
  <si>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</si>
  <si>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</si>
  <si>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</si>
  <si>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</si>
  <si>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</si>
  <si>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</si>
  <si>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</si>
  <si>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</si>
  <si>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</si>
  <si>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</si>
  <si>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</si>
  <si>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</si>
  <si>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</si>
  <si>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</si>
  <si>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</si>
  <si>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</si>
  <si>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</si>
  <si>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</si>
  <si>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</si>
  <si>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</si>
  <si>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</si>
  <si>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</si>
  <si>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</si>
  <si>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</si>
  <si>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</si>
  <si>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</si>
  <si>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</si>
  <si>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</si>
  <si>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</si>
  <si>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</si>
  <si>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</si>
  <si>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</si>
  <si>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</si>
  <si>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</si>
  <si>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</si>
  <si>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</si>
  <si>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</si>
  <si>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</si>
  <si>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</si>
  <si>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</si>
  <si>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</si>
  <si>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</si>
  <si>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</si>
  <si>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</si>
  <si>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</si>
  <si>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</si>
  <si>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</si>
  <si>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</si>
  <si>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</si>
  <si>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</si>
  <si>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</si>
  <si>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</si>
  <si>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</si>
  <si>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</si>
  <si>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</si>
  <si>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</si>
  <si>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</si>
  <si>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</si>
  <si>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</si>
  <si>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</si>
  <si>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</si>
  <si>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</si>
  <si>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</si>
  <si>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</si>
  <si>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</si>
  <si>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</si>
  <si>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</si>
  <si>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</si>
  <si>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</si>
  <si>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</si>
  <si>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</si>
  <si>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</si>
  <si>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</si>
  <si>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</si>
  <si>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</si>
  <si>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</si>
  <si>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</si>
  <si>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</si>
  <si>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</si>
  <si>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</si>
  <si>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</si>
  <si>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</si>
  <si>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</si>
  <si>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</si>
  <si>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</si>
  <si>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</si>
  <si>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</si>
  <si>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</si>
  <si>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</si>
  <si>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</si>
  <si>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</si>
  <si>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</si>
  <si>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</si>
  <si>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</si>
  <si>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</si>
  <si>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</si>
  <si>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</si>
  <si>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</si>
  <si>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</si>
  <si>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</si>
  <si>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</si>
  <si>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</si>
  <si>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</si>
  <si>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</si>
  <si>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</si>
  <si>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</si>
  <si>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</si>
  <si>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</si>
  <si>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</si>
  <si>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</si>
  <si>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</si>
  <si>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</si>
  <si>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</si>
  <si>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</si>
  <si>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</si>
  <si>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</si>
  <si>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</si>
  <si>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</si>
  <si>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</si>
  <si>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</si>
  <si>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</si>
  <si>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</si>
  <si>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</si>
  <si>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</si>
  <si>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</si>
  <si>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</si>
  <si>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</si>
  <si>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</si>
  <si>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</si>
  <si>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</si>
  <si>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</si>
  <si>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</si>
  <si>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</si>
  <si>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</si>
  <si>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</si>
  <si>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</si>
  <si>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</si>
  <si>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</si>
  <si>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</si>
  <si>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</si>
  <si>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</si>
  <si>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</si>
  <si>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</si>
  <si>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</si>
  <si>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</si>
  <si>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</si>
  <si>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</si>
  <si>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</si>
  <si>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</si>
  <si>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</si>
  <si>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</si>
  <si>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</si>
  <si>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</si>
  <si>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</si>
  <si>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</si>
  <si>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</si>
  <si>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</si>
  <si>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</si>
  <si>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</si>
  <si>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</si>
  <si>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</si>
  <si>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</si>
  <si>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</si>
  <si>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</si>
  <si>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</si>
  <si>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</si>
  <si>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</si>
  <si>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</si>
  <si>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</si>
  <si>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</si>
  <si>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</si>
  <si>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</si>
  <si>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</si>
  <si>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</si>
  <si>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</si>
  <si>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</si>
  <si>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</si>
  <si>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</si>
  <si>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</si>
  <si>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</si>
  <si>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</si>
  <si>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</si>
  <si>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</si>
  <si>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</si>
  <si>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</si>
  <si>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</si>
  <si>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</si>
  <si>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</si>
  <si>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</si>
  <si>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</si>
  <si>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</si>
  <si>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</si>
  <si>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</si>
  <si>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</si>
  <si>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</si>
  <si>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</si>
  <si>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</si>
  <si>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</si>
  <si>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</si>
  <si>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</si>
  <si>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</si>
  <si>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</si>
  <si>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</si>
  <si>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</si>
  <si>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</si>
  <si>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</si>
  <si>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</si>
  <si>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</si>
  <si>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</si>
  <si>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</si>
  <si>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</si>
  <si>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</si>
  <si>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</si>
  <si>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</si>
  <si>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</si>
  <si>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</si>
  <si>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</si>
  <si>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</si>
  <si>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</si>
  <si>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</si>
  <si>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</si>
  <si>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</si>
  <si>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</si>
  <si>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</si>
  <si>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</si>
  <si>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</si>
  <si>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</si>
  <si>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</si>
  <si>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</si>
  <si>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</si>
  <si>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</si>
  <si>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</si>
  <si>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</si>
  <si>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</si>
  <si>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</si>
  <si>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</si>
  <si>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</si>
  <si>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</si>
  <si>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</si>
  <si>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</si>
  <si>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</si>
  <si>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</si>
  <si>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</si>
  <si>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</si>
  <si>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</si>
  <si>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</si>
  <si>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</si>
  <si>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</si>
  <si>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</si>
  <si>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</si>
  <si>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</si>
  <si>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</si>
  <si>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</si>
  <si>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</si>
  <si>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</si>
  <si>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</si>
  <si>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</si>
  <si>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</si>
  <si>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</si>
  <si>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</si>
  <si>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</si>
  <si>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</si>
  <si>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</si>
  <si>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</si>
  <si>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</si>
  <si>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</si>
  <si>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</si>
  <si>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</si>
  <si>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</si>
  <si>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</si>
  <si>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</si>
  <si>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</si>
  <si>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</si>
  <si>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</si>
  <si>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</si>
  <si>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</si>
  <si>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</si>
  <si>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</si>
  <si>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</si>
  <si>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</si>
  <si>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</si>
  <si>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</si>
  <si>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</si>
  <si>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</si>
  <si>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</si>
  <si>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</si>
  <si>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</si>
  <si>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</si>
  <si>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</si>
  <si>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</si>
  <si>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</si>
  <si>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</si>
  <si>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</si>
  <si>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</si>
  <si>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</si>
  <si>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</si>
  <si>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</si>
  <si>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</si>
  <si>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</si>
  <si>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</si>
  <si>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</si>
  <si>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</si>
  <si>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</si>
  <si>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</si>
  <si>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</si>
  <si>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</si>
  <si>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</si>
  <si>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</si>
  <si>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</si>
  <si>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</si>
  <si>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</si>
  <si>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</si>
  <si>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</si>
  <si>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</si>
  <si>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</si>
  <si>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</si>
  <si>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</si>
  <si>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</si>
  <si>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</si>
  <si>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</si>
  <si>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</si>
  <si>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</si>
  <si>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</si>
  <si>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</si>
  <si>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</si>
  <si>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</si>
  <si>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</si>
  <si>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</si>
  <si>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</si>
  <si>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</si>
  <si>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</si>
  <si>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</si>
  <si>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</si>
  <si>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</si>
  <si>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</si>
  <si>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</si>
  <si>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</si>
  <si>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</si>
  <si>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</si>
  <si>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</si>
  <si>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</si>
  <si>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</si>
  <si>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</si>
  <si>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</si>
  <si>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</si>
  <si>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</si>
  <si>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</si>
  <si>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</si>
  <si>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</si>
  <si>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</si>
  <si>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</si>
  <si>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</si>
  <si>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</si>
  <si>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</si>
  <si>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</si>
  <si>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</si>
  <si>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</si>
  <si>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</si>
  <si>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</si>
  <si>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</si>
  <si>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</si>
  <si>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</si>
  <si>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</si>
  <si>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</si>
  <si>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</si>
  <si>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</si>
  <si>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</si>
  <si>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</si>
  <si>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</si>
  <si>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</si>
  <si>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</si>
  <si>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</si>
  <si>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</si>
  <si>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</si>
  <si>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</si>
  <si>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</si>
  <si>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</si>
  <si>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</si>
  <si>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</si>
  <si>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</si>
  <si>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</si>
  <si>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</si>
  <si>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</si>
  <si>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</si>
  <si>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</si>
  <si>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</si>
  <si>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</si>
  <si>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</si>
  <si>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</si>
  <si>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</si>
  <si>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</si>
  <si>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</si>
  <si>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</si>
  <si>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</si>
  <si>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</si>
  <si>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</si>
  <si>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</si>
  <si>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</si>
  <si>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</si>
  <si>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</si>
  <si>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</si>
  <si>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</si>
  <si>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</si>
  <si>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</si>
  <si>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</si>
  <si>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</si>
  <si>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</si>
  <si>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</si>
  <si>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</si>
  <si>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</si>
  <si>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</si>
  <si>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</si>
  <si>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</si>
  <si>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</si>
  <si>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</si>
  <si>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</si>
  <si>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</si>
  <si>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</si>
  <si>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</si>
  <si>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</si>
  <si>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</si>
  <si>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</si>
  <si>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</si>
  <si>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</si>
  <si>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</si>
  <si>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</si>
  <si>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</si>
  <si>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</si>
  <si>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</si>
  <si>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</si>
  <si>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</si>
  <si>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</si>
  <si>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</si>
  <si>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</si>
  <si>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</si>
  <si>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</si>
  <si>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</si>
  <si>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</si>
  <si>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</si>
  <si>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</si>
  <si>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</si>
  <si>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</si>
  <si>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</si>
  <si>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</si>
  <si>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</si>
  <si>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</si>
  <si>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</si>
  <si>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</si>
  <si>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</si>
  <si>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</si>
  <si>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</si>
  <si>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</si>
  <si>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</si>
  <si>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</si>
  <si>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</si>
  <si>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</si>
  <si>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</si>
  <si>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</si>
  <si>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</si>
  <si>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</si>
  <si>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</si>
  <si>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</si>
  <si>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</si>
  <si>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</si>
  <si>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</si>
  <si>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</si>
  <si>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</si>
  <si>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</si>
  <si>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</si>
  <si>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</si>
  <si>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</si>
  <si>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</si>
  <si>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</si>
  <si>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</si>
  <si>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</si>
  <si>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</si>
  <si>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</si>
  <si>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</si>
  <si>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</si>
  <si>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</si>
  <si>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</si>
  <si>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</si>
  <si>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</si>
  <si>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</si>
  <si>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</si>
  <si>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</si>
  <si>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</si>
  <si>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</si>
  <si>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</si>
  <si>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</si>
  <si>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</si>
  <si>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</si>
  <si>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</si>
  <si>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</si>
  <si>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</si>
  <si>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</si>
  <si>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</si>
  <si>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</si>
  <si>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</si>
  <si>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</si>
  <si>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</si>
  <si>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</si>
  <si>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</si>
  <si>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</si>
  <si>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</si>
  <si>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</si>
  <si>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</si>
  <si>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</si>
  <si>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</si>
  <si>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</si>
  <si>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</si>
  <si>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</si>
  <si>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</si>
  <si>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</si>
  <si>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</si>
  <si>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</si>
  <si>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</si>
  <si>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</si>
  <si>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</si>
  <si>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</si>
  <si>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</si>
  <si>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</si>
  <si>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</si>
  <si>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</si>
  <si>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</si>
  <si>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</si>
  <si>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</si>
  <si>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</si>
  <si>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</si>
  <si>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</si>
  <si>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</si>
  <si>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</si>
  <si>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</si>
  <si>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</si>
  <si>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</si>
  <si>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</si>
  <si>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</si>
  <si>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</si>
  <si>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</si>
  <si>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</si>
  <si>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</si>
  <si>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</si>
  <si>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</si>
  <si>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</si>
  <si>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</si>
  <si>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</si>
  <si>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</si>
  <si>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</si>
  <si>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</si>
  <si>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</si>
  <si>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</si>
  <si>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</si>
  <si>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</si>
  <si>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</si>
  <si>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</si>
  <si>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</si>
  <si>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</si>
  <si>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</si>
  <si>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</si>
  <si>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</si>
  <si>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</si>
  <si>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</si>
  <si>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</si>
  <si>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</si>
  <si>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</si>
  <si>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</si>
  <si>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</si>
  <si>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</si>
  <si>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</si>
  <si>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</si>
  <si>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</si>
  <si>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</si>
  <si>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</si>
  <si>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</si>
  <si>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</si>
  <si>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</si>
  <si>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</si>
  <si>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</si>
  <si>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</si>
  <si>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</si>
  <si>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</si>
  <si>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</si>
  <si>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</si>
  <si>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</si>
  <si>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</si>
  <si>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</si>
  <si>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</si>
  <si>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</si>
  <si>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</si>
  <si>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</si>
  <si>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</si>
  <si>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</si>
  <si>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</si>
  <si>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</si>
  <si>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</si>
  <si>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</si>
  <si>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</si>
  <si>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</si>
  <si>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</si>
  <si>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</si>
  <si>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</si>
  <si>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</si>
  <si>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</si>
  <si>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</si>
  <si>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</si>
  <si>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</si>
  <si>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</si>
  <si>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</si>
  <si>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</si>
  <si>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</si>
  <si>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</si>
  <si>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</si>
  <si>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</si>
  <si>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</si>
  <si>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</si>
  <si>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</si>
  <si>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</si>
  <si>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</si>
  <si>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</si>
  <si>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</si>
  <si>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</si>
  <si>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</si>
  <si>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</si>
  <si>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</si>
  <si>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</si>
  <si>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</si>
  <si>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</si>
  <si>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</si>
  <si>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</si>
  <si>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</si>
  <si>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</si>
  <si>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</si>
  <si>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</si>
  <si>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</si>
  <si>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</si>
  <si>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</si>
  <si>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</si>
  <si>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</si>
  <si>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</si>
  <si>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</si>
  <si>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</si>
  <si>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</si>
  <si>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</si>
  <si>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</si>
  <si>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</si>
  <si>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</si>
  <si>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</si>
  <si>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</si>
  <si>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</si>
  <si>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</si>
  <si>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</si>
  <si>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</si>
  <si>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</si>
  <si>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</si>
  <si>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</si>
  <si>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</si>
  <si>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</si>
  <si>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</si>
  <si>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</si>
  <si>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</si>
  <si>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</si>
  <si>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</si>
  <si>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</si>
  <si>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</si>
  <si>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</si>
  <si>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</si>
  <si>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</si>
  <si>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</si>
  <si>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</si>
  <si>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</si>
  <si>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</si>
  <si>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</si>
  <si>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</si>
  <si>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</si>
  <si>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</si>
  <si>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</si>
  <si>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</si>
  <si>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</si>
  <si>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</si>
  <si>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</si>
  <si>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</si>
  <si>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</si>
  <si>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</si>
  <si>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</si>
  <si>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</si>
  <si>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</si>
  <si>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</si>
  <si>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</si>
  <si>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</si>
  <si>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</si>
  <si>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</si>
  <si>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</si>
  <si>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</si>
  <si>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</si>
  <si>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</si>
  <si>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</si>
  <si>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</si>
  <si>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</si>
  <si>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</si>
  <si>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</si>
  <si>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</si>
  <si>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</si>
  <si>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</si>
  <si>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</si>
  <si>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</si>
  <si>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</si>
  <si>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</si>
  <si>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</si>
  <si>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</si>
  <si>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</si>
  <si>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</si>
  <si>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</si>
  <si>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</si>
  <si>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</si>
  <si>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</si>
  <si>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</si>
  <si>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</si>
  <si>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</si>
  <si>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</si>
  <si>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</si>
  <si>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</si>
  <si>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</si>
  <si>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</si>
  <si>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</si>
  <si>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</si>
  <si>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</si>
  <si>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</si>
  <si>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</si>
  <si>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</si>
  <si>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</si>
  <si>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</si>
  <si>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</si>
  <si>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</si>
  <si>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</si>
  <si>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</si>
  <si>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</si>
  <si>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</si>
  <si>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</si>
  <si>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</si>
  <si>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</si>
  <si>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</si>
  <si>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</si>
  <si>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</si>
  <si>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</si>
  <si>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</si>
  <si>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</si>
  <si>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</si>
  <si>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</si>
  <si>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</si>
  <si>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</si>
  <si>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</si>
  <si>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</si>
  <si>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</si>
  <si>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</si>
  <si>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</si>
  <si>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</si>
  <si>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</si>
  <si>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</si>
  <si>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</si>
  <si>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</si>
  <si>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</si>
  <si>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</si>
  <si>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</si>
  <si>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</si>
  <si>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</si>
  <si>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</si>
  <si>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</si>
  <si>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</si>
  <si>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</si>
  <si>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</si>
  <si>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</si>
  <si>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</si>
  <si>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</si>
  <si>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</si>
  <si>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</si>
  <si>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</si>
  <si>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</si>
  <si>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</si>
  <si>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</si>
  <si>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</si>
  <si>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</si>
  <si>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</si>
  <si>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</si>
  <si>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</si>
  <si>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</si>
  <si>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</si>
  <si>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</si>
  <si>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</si>
  <si>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</si>
  <si>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</si>
  <si>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</si>
  <si>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</si>
  <si>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</si>
  <si>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</si>
  <si>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</si>
  <si>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</si>
  <si>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</si>
  <si>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</si>
  <si>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</si>
  <si>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</si>
  <si>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</si>
  <si>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</si>
  <si>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</si>
  <si>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</si>
  <si>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</si>
  <si>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</si>
  <si>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</si>
  <si>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</si>
  <si>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</si>
  <si>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</si>
  <si>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</si>
  <si>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</si>
  <si>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</si>
  <si>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</si>
  <si>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</si>
  <si>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</si>
  <si>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</si>
  <si>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</si>
  <si>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</si>
  <si>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</si>
  <si>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</si>
  <si>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</si>
  <si>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</si>
  <si>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</si>
  <si>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</si>
  <si>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</si>
  <si>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</si>
  <si>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</si>
  <si>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</si>
  <si>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</si>
  <si>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</si>
  <si>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</si>
  <si>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</si>
  <si>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</si>
  <si>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</si>
  <si>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</si>
  <si>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</si>
  <si>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</si>
  <si>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</si>
  <si>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</si>
  <si>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</si>
  <si>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</si>
  <si>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</si>
  <si>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</si>
  <si>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</si>
  <si>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</si>
  <si>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</si>
  <si>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</si>
  <si>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</si>
  <si>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</si>
  <si>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</si>
  <si>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</si>
  <si>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</si>
  <si>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</si>
  <si>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</si>
  <si>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</si>
  <si>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</si>
  <si>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</si>
  <si>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</si>
  <si>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</si>
  <si>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</si>
  <si>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</si>
  <si>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</si>
  <si>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</si>
  <si>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</si>
  <si>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</si>
  <si>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</si>
  <si>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</si>
  <si>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</si>
  <si>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</si>
  <si>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</si>
  <si>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</si>
  <si>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</si>
  <si>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</si>
  <si>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</si>
  <si>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</si>
  <si>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</si>
  <si>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</si>
  <si>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</si>
  <si>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</si>
  <si>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</si>
  <si>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</si>
  <si>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</si>
  <si>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</si>
  <si>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</si>
  <si>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</si>
  <si>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</si>
  <si>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</si>
  <si>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</si>
  <si>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</si>
  <si>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</si>
  <si>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</si>
  <si>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</si>
  <si>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</si>
  <si>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</si>
  <si>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</si>
  <si>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</si>
  <si>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</si>
  <si>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</si>
  <si>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</si>
  <si>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</si>
  <si>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</si>
  <si>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</si>
  <si>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</si>
  <si>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</si>
  <si>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</si>
  <si>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</si>
  <si>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</si>
  <si>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</si>
  <si>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</si>
  <si>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</si>
  <si>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</si>
  <si>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</si>
  <si>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</si>
  <si>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</si>
  <si>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</si>
  <si>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</si>
  <si>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</si>
  <si>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</si>
  <si>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</si>
  <si>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</si>
  <si>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</si>
  <si>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</si>
  <si>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</si>
  <si>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</si>
  <si>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</si>
  <si>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</si>
  <si>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</si>
  <si>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</si>
  <si>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</si>
  <si>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</si>
  <si>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</si>
  <si>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</si>
  <si>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</si>
  <si>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</si>
  <si>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</si>
  <si>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</si>
  <si>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</si>
  <si>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</si>
  <si>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</si>
  <si>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</si>
  <si>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</si>
  <si>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</si>
  <si>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</si>
  <si>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</si>
  <si>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</si>
  <si>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</si>
  <si>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</si>
  <si>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</si>
  <si>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</si>
  <si>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</si>
  <si>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</si>
  <si>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</si>
  <si>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</si>
  <si>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</si>
  <si>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</si>
  <si>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</si>
  <si>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</si>
  <si>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</si>
  <si>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</si>
  <si>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</si>
  <si>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</si>
  <si>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</si>
  <si>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</si>
  <si>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</si>
  <si>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</si>
  <si>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</si>
  <si>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</si>
  <si>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</si>
  <si>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</si>
  <si>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</si>
  <si>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</si>
  <si>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</si>
  <si>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</si>
  <si>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</si>
  <si>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</si>
  <si>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</si>
  <si>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</si>
  <si>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</si>
  <si>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</si>
  <si>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</si>
  <si>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</si>
  <si>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</si>
  <si>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</si>
  <si>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</si>
  <si>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</si>
  <si>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</si>
  <si>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</si>
  <si>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</si>
  <si>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</si>
  <si>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</si>
  <si>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</si>
  <si>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</si>
  <si>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</si>
  <si>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</si>
  <si>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</si>
  <si>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</si>
  <si>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</si>
  <si>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</si>
  <si>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</si>
  <si>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</si>
  <si>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</si>
  <si>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</si>
  <si>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</si>
  <si>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</si>
  <si>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</si>
  <si>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</si>
  <si>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</si>
  <si>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</si>
  <si>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</si>
  <si>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</si>
  <si>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</si>
  <si>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</si>
  <si>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</si>
  <si>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</si>
  <si>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</si>
  <si>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</si>
  <si>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</si>
  <si>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</si>
  <si>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</si>
  <si>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</si>
  <si>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</si>
  <si>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</si>
  <si>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</si>
  <si>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</si>
  <si>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</si>
  <si>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</si>
  <si>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</si>
  <si>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</si>
  <si>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</si>
  <si>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</si>
  <si>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</si>
  <si>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</si>
  <si>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</si>
  <si>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</si>
  <si>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</si>
  <si>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</si>
  <si>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</si>
  <si>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</si>
  <si>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</si>
  <si>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</si>
  <si>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</si>
  <si>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</si>
  <si>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</si>
  <si>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</si>
  <si>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</si>
  <si>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</si>
  <si>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</si>
  <si>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</si>
  <si>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</si>
  <si>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</si>
  <si>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</si>
  <si>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</si>
  <si>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</si>
  <si>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</si>
  <si>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</si>
  <si>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</si>
  <si>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</si>
  <si>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</si>
  <si>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</si>
  <si>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</si>
  <si>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</si>
  <si>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</si>
  <si>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</si>
  <si>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</si>
  <si>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</si>
  <si>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</si>
  <si>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</si>
  <si>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</si>
  <si>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</si>
  <si>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</si>
  <si>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</si>
  <si>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</si>
  <si>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</si>
  <si>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</si>
  <si>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</si>
  <si>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</si>
  <si>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</si>
  <si>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</si>
  <si>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</si>
  <si>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</si>
  <si>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</si>
  <si>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</si>
  <si>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</si>
  <si>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</si>
  <si>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</si>
  <si>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</si>
  <si>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</si>
  <si>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</si>
  <si>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</si>
  <si>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</si>
  <si>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</si>
  <si>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</si>
  <si>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</si>
  <si>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</si>
  <si>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</si>
  <si>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</si>
  <si>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</si>
  <si>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</si>
  <si>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</si>
  <si>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</si>
  <si>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</si>
  <si>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</si>
  <si>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</si>
  <si>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</si>
  <si>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</si>
  <si>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</si>
  <si>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</si>
  <si>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</si>
  <si>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</si>
  <si>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</si>
  <si>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</si>
  <si>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</si>
  <si>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</si>
  <si>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</si>
  <si>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</si>
  <si>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</si>
  <si>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</si>
  <si>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</si>
  <si>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</si>
  <si>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</si>
  <si>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</si>
  <si>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</si>
  <si>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</si>
  <si>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</si>
  <si>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</si>
  <si>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</si>
  <si>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</si>
  <si>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</si>
  <si>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</si>
  <si>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</si>
  <si>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</si>
  <si>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</si>
  <si>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</si>
  <si>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</si>
  <si>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</si>
  <si>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</si>
  <si>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</si>
  <si>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</si>
  <si>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</si>
  <si>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</si>
  <si>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</si>
  <si>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</si>
  <si>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</si>
  <si>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</si>
  <si>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</si>
  <si>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</si>
  <si>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</si>
  <si>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</si>
  <si>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</si>
  <si>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</si>
  <si>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</si>
  <si>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</si>
  <si>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</si>
  <si>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</si>
  <si>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</si>
  <si>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</si>
  <si>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</si>
  <si>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</si>
  <si>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</si>
  <si>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</si>
  <si>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</si>
  <si>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</si>
  <si>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</si>
  <si>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</si>
  <si>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</si>
  <si>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</si>
  <si>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</si>
  <si>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</si>
  <si>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</si>
  <si>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</si>
  <si>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</si>
  <si>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</si>
  <si>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</si>
  <si>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</si>
  <si>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</si>
  <si>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</si>
  <si>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</si>
  <si>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</si>
  <si>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</si>
  <si>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</si>
  <si>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</si>
  <si>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</si>
  <si>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</si>
  <si>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</si>
  <si>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</si>
  <si>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</si>
  <si>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</si>
  <si>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</si>
  <si>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</si>
  <si>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</si>
  <si>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</si>
  <si>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</si>
  <si>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</si>
  <si>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</si>
  <si>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</si>
  <si>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</si>
  <si>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</si>
  <si>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</si>
  <si>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</si>
  <si>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</si>
  <si>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</si>
  <si>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</si>
  <si>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</si>
  <si>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</si>
  <si>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</si>
  <si>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</si>
  <si>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</si>
  <si>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</si>
  <si>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</si>
  <si>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</si>
  <si>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</si>
  <si>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</si>
  <si>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</si>
  <si>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</si>
  <si>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</si>
  <si>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</si>
  <si>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</si>
  <si>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</si>
  <si>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</si>
  <si>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</si>
  <si>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</si>
  <si>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</si>
  <si>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</si>
  <si>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</si>
  <si>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</si>
  <si>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</si>
  <si>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</si>
  <si>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</si>
  <si>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</si>
  <si>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</si>
  <si>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</si>
  <si>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</si>
  <si>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</si>
  <si>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</si>
  <si>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</si>
  <si>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</si>
  <si>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</si>
  <si>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</si>
  <si>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</si>
  <si>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</si>
  <si>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</si>
  <si>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</si>
  <si>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</si>
  <si>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</si>
  <si>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</si>
  <si>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</si>
  <si>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</si>
  <si>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</si>
  <si>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</si>
  <si>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</si>
  <si>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</si>
  <si>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</si>
  <si>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</si>
  <si>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</si>
  <si>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</si>
  <si>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</si>
  <si>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</si>
  <si>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</si>
  <si>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</si>
  <si>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</si>
  <si>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</si>
  <si>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</si>
  <si>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</si>
  <si>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</si>
  <si>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</si>
  <si>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</si>
  <si>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</si>
  <si>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</si>
  <si>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</si>
  <si>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</si>
  <si>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</si>
  <si>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</si>
  <si>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</si>
  <si>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</si>
  <si>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</si>
  <si>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</si>
  <si>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</si>
  <si>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</si>
  <si>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</si>
  <si>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</si>
  <si>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</si>
  <si>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</si>
  <si>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</si>
  <si>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</si>
  <si>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</si>
  <si>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</si>
  <si>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</si>
  <si>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</si>
  <si>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</si>
  <si>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</si>
  <si>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</si>
  <si>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</si>
  <si>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</si>
  <si>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</si>
  <si>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</si>
  <si>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</si>
  <si>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</si>
  <si>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</si>
  <si>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</si>
  <si>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</si>
  <si>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</si>
  <si>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</si>
  <si>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</si>
  <si>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</si>
  <si>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</si>
  <si>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</si>
  <si>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</si>
  <si>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</si>
  <si>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</si>
  <si>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</si>
  <si>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</si>
  <si>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</si>
  <si>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</si>
  <si>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</si>
  <si>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</si>
  <si>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</si>
  <si>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</si>
  <si>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</si>
  <si>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</si>
  <si>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</si>
  <si>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</si>
  <si>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</si>
  <si>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</si>
  <si>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</si>
  <si>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</si>
  <si>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</si>
  <si>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</si>
  <si>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</si>
  <si>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</si>
  <si>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</si>
  <si>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</si>
  <si>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</si>
  <si>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</si>
  <si>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</si>
  <si>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</si>
  <si>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</si>
  <si>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</si>
  <si>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</si>
  <si>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</si>
  <si>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</si>
  <si>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</si>
  <si>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</si>
  <si>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</si>
  <si>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</si>
  <si>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</si>
  <si>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</si>
  <si>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</si>
  <si>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</si>
  <si>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</si>
  <si>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</si>
  <si>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</si>
  <si>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</si>
  <si>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</si>
  <si>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</si>
  <si>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</si>
  <si>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</si>
  <si>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</si>
  <si>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</si>
  <si>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</si>
  <si>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</si>
  <si>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</si>
  <si>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</si>
  <si>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</si>
  <si>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</si>
  <si>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</si>
  <si>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</si>
  <si>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</si>
  <si>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</si>
  <si>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</si>
  <si>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</si>
  <si>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</si>
  <si>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</si>
  <si>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</si>
  <si>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</si>
  <si>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</si>
  <si>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</si>
  <si>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</si>
  <si>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</si>
  <si>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</si>
  <si>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</si>
  <si>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</si>
  <si>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</si>
  <si>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</si>
  <si>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</si>
  <si>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</si>
  <si>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</si>
  <si>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</si>
  <si>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</si>
  <si>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</si>
  <si>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</si>
  <si>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</si>
  <si>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</si>
  <si>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</si>
  <si>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</si>
  <si>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</si>
  <si>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</si>
  <si>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</si>
  <si>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</si>
  <si>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</si>
  <si>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</si>
  <si>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</si>
  <si>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</si>
  <si>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</si>
  <si>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</si>
  <si>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</si>
  <si>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</si>
  <si>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</si>
  <si>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</si>
  <si>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</si>
  <si>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</si>
  <si>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</si>
  <si>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</si>
  <si>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</si>
  <si>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</si>
  <si>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</si>
  <si>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</si>
  <si>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</si>
  <si>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</si>
  <si>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</si>
  <si>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</si>
  <si>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</si>
  <si>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</si>
  <si>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</si>
  <si>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</si>
  <si>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</si>
  <si>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</si>
  <si>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</si>
  <si>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</si>
  <si>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</si>
  <si>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</si>
  <si>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</si>
  <si>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</si>
  <si>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</si>
  <si>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</si>
  <si>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</si>
  <si>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</si>
  <si>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</si>
  <si>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</si>
  <si>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</si>
  <si>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</si>
  <si>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</si>
  <si>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</si>
  <si>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</si>
  <si>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</si>
  <si>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</si>
  <si>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</si>
  <si>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</si>
  <si>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</si>
  <si>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</si>
  <si>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</si>
  <si>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</si>
  <si>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</si>
  <si>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</si>
  <si>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</si>
  <si>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</si>
  <si>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</si>
  <si>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</si>
  <si>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</si>
  <si>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</si>
  <si>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</si>
  <si>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</si>
  <si>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</si>
  <si>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</si>
  <si>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</si>
  <si>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</si>
  <si>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</si>
  <si>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</si>
  <si>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</si>
  <si>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</si>
  <si>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</si>
  <si>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</si>
  <si>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</si>
  <si>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</si>
  <si>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</si>
  <si>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</si>
  <si>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</si>
  <si>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</si>
  <si>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</si>
  <si>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</si>
  <si>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</si>
  <si>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</si>
  <si>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</si>
  <si>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</si>
  <si>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</si>
  <si>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</si>
  <si>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</si>
  <si>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</si>
  <si>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</si>
  <si>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</si>
  <si>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</si>
  <si>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</si>
  <si>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</si>
  <si>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</si>
  <si>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</si>
  <si>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</si>
  <si>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</si>
  <si>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</si>
  <si>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</si>
  <si>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</si>
  <si>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</si>
  <si>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</si>
  <si>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</si>
  <si>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</si>
  <si>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</si>
  <si>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</si>
  <si>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</si>
  <si>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</si>
  <si>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</si>
  <si>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</si>
  <si>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</si>
  <si>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</si>
  <si>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</si>
  <si>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</si>
  <si>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</si>
  <si>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</si>
  <si>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</si>
  <si>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</si>
  <si>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</si>
  <si>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</si>
  <si>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</si>
  <si>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</si>
  <si>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</si>
  <si>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</si>
  <si>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</si>
  <si>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</si>
  <si>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</si>
  <si>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</si>
  <si>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</si>
  <si>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</si>
  <si>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</si>
  <si>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</si>
  <si>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</si>
  <si>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</si>
  <si>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</si>
  <si>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</si>
  <si>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</si>
  <si>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</si>
  <si>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</si>
  <si>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</si>
  <si>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</si>
  <si>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</si>
  <si>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</si>
  <si>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</si>
  <si>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</si>
  <si>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</si>
  <si>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</si>
  <si>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</si>
  <si>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</si>
  <si>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</si>
  <si>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</si>
  <si>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</si>
  <si>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</si>
  <si>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</si>
  <si>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</si>
  <si>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</si>
  <si>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</si>
  <si>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</si>
  <si>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</si>
  <si>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</si>
  <si>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</si>
  <si>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</si>
  <si>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</si>
  <si>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</si>
  <si>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</si>
  <si>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</si>
  <si>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</si>
  <si>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</si>
  <si>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</si>
  <si>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</si>
  <si>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</si>
  <si>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</si>
  <si>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</si>
  <si>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</si>
  <si>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</si>
  <si>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</si>
  <si>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</si>
  <si>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</si>
  <si>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</si>
  <si>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</si>
  <si>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</si>
  <si>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</si>
  <si>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</si>
  <si>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</si>
  <si>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</si>
  <si>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</si>
  <si>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</si>
  <si>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</si>
  <si>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</si>
  <si>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</si>
  <si>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</si>
  <si>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</si>
  <si>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</si>
  <si>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</si>
  <si>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</si>
  <si>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</si>
  <si>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</si>
  <si>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</si>
  <si>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</si>
  <si>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</si>
  <si>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</si>
  <si>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</si>
  <si>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</si>
  <si>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</si>
  <si>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</si>
  <si>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</si>
  <si>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</si>
  <si>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</si>
  <si>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</si>
  <si>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</si>
  <si>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</si>
  <si>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</si>
  <si>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</si>
  <si>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</si>
  <si>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</si>
  <si>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</si>
  <si>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</si>
  <si>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</si>
  <si>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</si>
  <si>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</si>
  <si>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</si>
  <si>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</si>
  <si>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</si>
  <si>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</si>
  <si>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</si>
  <si>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</si>
  <si>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</si>
  <si>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</si>
  <si>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</si>
  <si>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</si>
  <si>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</si>
  <si>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</si>
  <si>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</si>
  <si>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</si>
  <si>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</si>
  <si>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</si>
  <si>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</si>
  <si>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</si>
  <si>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</si>
  <si>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</si>
  <si>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</si>
  <si>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</si>
  <si>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</si>
  <si>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</si>
  <si>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</si>
  <si>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</si>
  <si>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</si>
  <si>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</si>
  <si>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</si>
  <si>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</si>
  <si>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</si>
  <si>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</si>
  <si>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</si>
  <si>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</si>
  <si>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</si>
  <si>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</si>
  <si>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</si>
  <si>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</si>
  <si>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</si>
  <si>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</si>
  <si>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</si>
  <si>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</si>
  <si>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</si>
  <si>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</si>
  <si>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</si>
  <si>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</si>
  <si>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</si>
  <si>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</si>
  <si>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</si>
  <si>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</si>
  <si>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</si>
  <si>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</si>
  <si>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</si>
  <si>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</si>
  <si>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</si>
  <si>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</si>
  <si>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</si>
  <si>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</si>
  <si>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</si>
  <si>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</si>
  <si>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</si>
  <si>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</si>
  <si>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</si>
  <si>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</si>
  <si>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</si>
  <si>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</si>
  <si>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</si>
  <si>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</si>
  <si>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</si>
  <si>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</si>
  <si>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</si>
  <si>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</si>
  <si>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</si>
  <si>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</si>
  <si>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</si>
  <si>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</si>
  <si>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</si>
  <si>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</si>
  <si>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</si>
  <si>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</si>
  <si>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</si>
  <si>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</si>
  <si>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</si>
  <si>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</si>
  <si>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</si>
  <si>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</si>
  <si>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</si>
  <si>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</si>
  <si>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</si>
  <si>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</si>
  <si>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</si>
  <si>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</si>
  <si>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</si>
  <si>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</si>
  <si>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</si>
  <si>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</si>
  <si>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</si>
  <si>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</si>
  <si>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</si>
  <si>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</si>
  <si>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</si>
  <si>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</si>
  <si>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</si>
  <si>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</si>
  <si>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</si>
  <si>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</si>
  <si>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</si>
  <si>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</si>
  <si>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</si>
  <si>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</si>
  <si>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</si>
  <si>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</si>
  <si>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</si>
  <si>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</si>
  <si>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</si>
  <si>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</si>
  <si>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</si>
  <si>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</si>
  <si>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</si>
  <si>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</si>
  <si>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</si>
  <si>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</si>
  <si>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</si>
  <si>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</si>
  <si>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</si>
  <si>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</si>
  <si>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</si>
  <si>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</si>
  <si>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</si>
  <si>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</si>
  <si>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</si>
  <si>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</si>
  <si>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</si>
  <si>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</si>
  <si>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</si>
  <si>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</si>
  <si>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</si>
  <si>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</si>
  <si>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</si>
  <si>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</si>
  <si>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</si>
  <si>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</si>
  <si>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</si>
  <si>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</si>
  <si>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</si>
  <si>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</si>
  <si>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</si>
  <si>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</si>
  <si>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</si>
  <si>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</si>
  <si>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</si>
  <si>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</si>
  <si>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</si>
  <si>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</si>
  <si>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</si>
  <si>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</si>
  <si>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</si>
  <si>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</si>
  <si>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</si>
  <si>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</si>
  <si>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</si>
  <si>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</si>
  <si>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</si>
  <si>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</si>
  <si>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</si>
  <si>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</si>
  <si>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</si>
  <si>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</si>
  <si>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</si>
  <si>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</si>
  <si>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</si>
  <si>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</si>
  <si>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</si>
  <si>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</si>
  <si>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</si>
  <si>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</si>
  <si>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</si>
  <si>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</si>
  <si>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</si>
  <si>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</si>
  <si>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</si>
  <si>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</si>
  <si>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</si>
  <si>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</si>
  <si>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</si>
  <si>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</si>
  <si>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</si>
  <si>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</si>
  <si>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</si>
  <si>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</si>
  <si>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</si>
  <si>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</si>
  <si>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</si>
  <si>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</si>
  <si>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</si>
  <si>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</si>
  <si>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</si>
  <si>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</si>
  <si>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</si>
  <si>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</si>
  <si>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</si>
  <si>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</si>
  <si>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</si>
  <si>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</si>
  <si>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</si>
  <si>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</si>
  <si>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</si>
  <si>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</si>
  <si>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</si>
  <si>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</si>
  <si>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</si>
  <si>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</si>
  <si>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</si>
  <si>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</si>
  <si>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</si>
  <si>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</si>
  <si>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</si>
  <si>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</si>
  <si>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</si>
  <si>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</si>
  <si>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</si>
  <si>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</si>
  <si>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</si>
  <si>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</si>
  <si>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</si>
  <si>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</si>
  <si>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</si>
  <si>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</si>
  <si>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</si>
  <si>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</si>
  <si>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</si>
  <si>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</si>
  <si>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</si>
  <si>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</si>
  <si>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</si>
  <si>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</si>
  <si>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</si>
  <si>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</si>
  <si>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</si>
  <si>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</si>
  <si>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</si>
  <si>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</si>
  <si>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</si>
  <si>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</si>
  <si>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</si>
  <si>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</si>
  <si>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</si>
  <si>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</si>
  <si>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</si>
  <si>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</si>
  <si>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</si>
  <si>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</si>
  <si>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</si>
  <si>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</si>
  <si>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</si>
  <si>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</si>
  <si>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</si>
  <si>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</si>
  <si>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</si>
  <si>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</si>
  <si>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</si>
  <si>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</si>
  <si>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</si>
  <si>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</si>
  <si>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</si>
  <si>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</si>
  <si>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</si>
  <si>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</si>
  <si>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</si>
  <si>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</si>
  <si>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</si>
  <si>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</si>
  <si>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</si>
  <si>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</si>
  <si>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</si>
  <si>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</si>
  <si>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</si>
  <si>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</si>
  <si>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</si>
  <si>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</si>
  <si>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</si>
  <si>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</si>
  <si>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</si>
  <si>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</si>
  <si>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</si>
  <si>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</si>
  <si>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</si>
  <si>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</si>
  <si>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</si>
  <si>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</si>
  <si>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</si>
  <si>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</si>
  <si>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</si>
  <si>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</si>
  <si>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</si>
  <si>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</si>
  <si>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</si>
  <si>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</si>
  <si>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</si>
  <si>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</si>
  <si>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</si>
  <si>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</si>
  <si>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</si>
  <si>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</si>
  <si>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</si>
  <si>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</si>
  <si>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</si>
  <si>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</si>
  <si>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</si>
  <si>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</si>
  <si>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</si>
  <si>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</si>
  <si>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</si>
  <si>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</si>
  <si>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</si>
  <si>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</si>
  <si>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</si>
  <si>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</si>
  <si>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</si>
  <si>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</si>
  <si>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</si>
  <si>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</si>
  <si>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</si>
  <si>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</si>
  <si>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</si>
  <si>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</si>
  <si>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</si>
  <si>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</si>
  <si>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</si>
  <si>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</si>
  <si>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</si>
  <si>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</si>
  <si>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</si>
  <si>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</si>
  <si>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</si>
  <si>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</si>
  <si>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</si>
  <si>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</si>
  <si>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</si>
  <si>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</si>
  <si>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</si>
  <si>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</si>
  <si>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</si>
  <si>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</si>
  <si>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</si>
  <si>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</si>
  <si>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</si>
  <si>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</si>
  <si>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</si>
  <si>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</si>
  <si>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</si>
  <si>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</si>
  <si>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</si>
  <si>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</si>
  <si>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</si>
  <si>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</si>
  <si>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</si>
  <si>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</si>
  <si>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</si>
  <si>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</si>
  <si>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</si>
  <si>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</si>
  <si>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</si>
  <si>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</si>
  <si>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</si>
  <si>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</si>
  <si>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</si>
  <si>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</si>
  <si>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</si>
  <si>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</si>
  <si>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</si>
  <si>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</si>
  <si>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</si>
  <si>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</si>
  <si>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</si>
  <si>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</si>
  <si>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</si>
  <si>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</si>
  <si>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</si>
  <si>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</si>
  <si>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</si>
  <si>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</si>
  <si>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</si>
  <si>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</si>
  <si>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</si>
  <si>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</si>
  <si>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</si>
  <si>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</si>
  <si>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</si>
  <si>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</si>
  <si>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</si>
  <si>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</si>
  <si>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</si>
  <si>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</si>
  <si>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</si>
  <si>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</si>
  <si>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</si>
  <si>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</si>
  <si>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</si>
  <si>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</si>
  <si>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</si>
  <si>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</si>
  <si>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</si>
  <si>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</si>
  <si>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</si>
  <si>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</si>
  <si>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</si>
  <si>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</si>
  <si>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</si>
  <si>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</si>
  <si>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</si>
  <si>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</si>
  <si>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</si>
  <si>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</si>
  <si>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</si>
  <si>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</si>
  <si>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</si>
  <si>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</si>
  <si>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</si>
  <si>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</si>
  <si>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</si>
  <si>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</si>
  <si>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</si>
  <si>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</si>
  <si>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</si>
  <si>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</si>
  <si>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</si>
  <si>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</si>
  <si>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</si>
  <si>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</si>
  <si>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</si>
  <si>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</si>
  <si>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</si>
  <si>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</si>
  <si>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</si>
  <si>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</si>
  <si>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</si>
  <si>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</si>
  <si>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</si>
  <si>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</si>
  <si>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</si>
  <si>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</si>
  <si>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</si>
  <si>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</si>
  <si>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</si>
  <si>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</si>
  <si>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</si>
  <si>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</si>
  <si>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</si>
  <si>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</si>
  <si>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</si>
  <si>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</si>
  <si>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</si>
  <si>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</si>
  <si>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</si>
  <si>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</si>
  <si>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</si>
  <si>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</si>
  <si>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</si>
  <si>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</si>
  <si>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</si>
  <si>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</si>
  <si>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</si>
  <si>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</si>
  <si>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</si>
  <si>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</si>
  <si>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</si>
  <si>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</si>
  <si>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</si>
  <si>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</si>
  <si>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</si>
  <si>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</si>
  <si>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</si>
  <si>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</si>
  <si>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</si>
  <si>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</si>
  <si>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</si>
  <si>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</si>
  <si>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</si>
  <si>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</si>
  <si>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</si>
  <si>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</si>
  <si>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</si>
  <si>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</si>
  <si>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</si>
  <si>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</si>
  <si>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</si>
  <si>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</si>
  <si>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</si>
  <si>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</si>
  <si>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</si>
  <si>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</si>
  <si>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</si>
  <si>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</si>
  <si>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</si>
  <si>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</si>
  <si>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</si>
  <si>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</si>
  <si>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</si>
  <si>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</si>
  <si>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</si>
  <si>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</si>
  <si>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</si>
  <si>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</si>
  <si>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</si>
  <si>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</si>
  <si>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</si>
  <si>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</si>
  <si>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</si>
  <si>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</si>
  <si>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</si>
  <si>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</si>
  <si>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</si>
  <si>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</si>
  <si>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</si>
  <si>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</si>
  <si>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</si>
  <si>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</si>
  <si>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</si>
  <si>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</si>
  <si>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</si>
  <si>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</si>
  <si>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</si>
  <si>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</si>
  <si>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</si>
  <si>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</si>
  <si>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</si>
  <si>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</si>
  <si>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</si>
  <si>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</si>
  <si>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</si>
  <si>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</si>
  <si>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</si>
  <si>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</si>
  <si>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</si>
  <si>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</si>
  <si>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</si>
  <si>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</si>
  <si>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</si>
  <si>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</si>
  <si>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</si>
  <si>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</si>
  <si>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</si>
  <si>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</si>
  <si>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</si>
  <si>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</si>
  <si>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</si>
  <si>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</si>
  <si>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</si>
  <si>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</si>
  <si>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</si>
  <si>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</si>
  <si>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</si>
  <si>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</si>
  <si>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</si>
  <si>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</si>
  <si>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</si>
  <si>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</si>
  <si>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</si>
  <si>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</si>
  <si>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</si>
  <si>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</si>
  <si>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</si>
  <si>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</si>
  <si>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</si>
  <si>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</si>
  <si>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</si>
  <si>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</si>
  <si>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</si>
  <si>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</si>
  <si>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</si>
  <si>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</si>
  <si>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</si>
  <si>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</si>
  <si>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</si>
  <si>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</si>
  <si>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</si>
  <si>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</si>
  <si>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</si>
  <si>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</si>
  <si>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</si>
  <si>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</si>
  <si>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</si>
  <si>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</si>
  <si>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</si>
  <si>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</si>
  <si>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</si>
  <si>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</si>
  <si>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</si>
  <si>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</si>
  <si>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</si>
  <si>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</si>
  <si>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</si>
  <si>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</si>
  <si>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</si>
  <si>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</si>
  <si>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</si>
  <si>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</si>
  <si>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</si>
  <si>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</si>
  <si>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</si>
  <si>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</si>
  <si>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</si>
  <si>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</si>
  <si>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</si>
  <si>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</si>
  <si>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</si>
  <si>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</si>
  <si>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</si>
  <si>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</si>
  <si>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</si>
  <si>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</si>
  <si>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</si>
  <si>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</si>
  <si>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</si>
  <si>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</si>
  <si>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</si>
  <si>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</si>
  <si>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</si>
  <si>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</si>
  <si>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</si>
  <si>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</si>
  <si>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</si>
  <si>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</si>
  <si>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</si>
  <si>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</si>
  <si>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</si>
  <si>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</si>
  <si>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</si>
  <si>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</si>
  <si>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</si>
  <si>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</si>
  <si>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</si>
  <si>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</si>
  <si>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</si>
  <si>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</si>
  <si>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</si>
  <si>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</si>
  <si>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</si>
  <si>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</si>
  <si>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</si>
  <si>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</si>
  <si>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</si>
  <si>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</si>
  <si>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</si>
  <si>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</si>
  <si>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</si>
  <si>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</si>
  <si>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</si>
  <si>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</si>
  <si>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</si>
  <si>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</si>
  <si>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</si>
  <si>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</si>
  <si>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</si>
  <si>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</si>
  <si>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</si>
  <si>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</si>
  <si>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</si>
  <si>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</si>
  <si>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</si>
  <si>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</si>
  <si>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</si>
  <si>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</si>
  <si>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</si>
  <si>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</si>
  <si>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</si>
  <si>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</si>
  <si>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</si>
  <si>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</si>
  <si>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</si>
  <si>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</si>
  <si>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</si>
  <si>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</si>
  <si>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</si>
  <si>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</si>
  <si>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</si>
  <si>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</si>
  <si>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</si>
  <si>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</si>
  <si>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</si>
  <si>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</si>
  <si>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</si>
  <si>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</si>
  <si>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</si>
  <si>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</si>
  <si>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</si>
  <si>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</si>
  <si>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</si>
  <si>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</si>
  <si>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</si>
  <si>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</si>
  <si>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</si>
  <si>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</si>
  <si>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</si>
  <si>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</si>
  <si>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</si>
  <si>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</si>
  <si>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</si>
  <si>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</si>
  <si>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</si>
  <si>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</si>
  <si>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</si>
  <si>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</si>
  <si>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</si>
  <si>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</si>
  <si>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</si>
  <si>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</si>
  <si>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</si>
  <si>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</si>
  <si>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</si>
  <si>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</si>
  <si>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</si>
  <si>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</si>
  <si>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</si>
  <si>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</si>
  <si>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</si>
  <si>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</si>
  <si>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</si>
  <si>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</si>
  <si>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</si>
  <si>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</si>
  <si>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</si>
  <si>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</si>
  <si>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</si>
  <si>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</si>
  <si>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</si>
  <si>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</si>
  <si>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</si>
  <si>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</si>
  <si>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</si>
  <si>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</si>
  <si>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</si>
  <si>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</si>
  <si>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</si>
  <si>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</si>
  <si>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</si>
  <si>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</si>
  <si>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</si>
  <si>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</si>
  <si>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</si>
  <si>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</si>
  <si>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</si>
  <si>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</si>
  <si>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</si>
  <si>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</si>
  <si>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</si>
  <si>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</si>
  <si>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</si>
  <si>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</si>
  <si>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</si>
  <si>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</si>
  <si>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</si>
  <si>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</si>
  <si>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</si>
  <si>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</si>
  <si>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</si>
  <si>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</si>
  <si>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</si>
  <si>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</si>
  <si>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</si>
  <si>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</si>
  <si>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</si>
  <si>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</si>
  <si>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</si>
  <si>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</si>
  <si>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</si>
  <si>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</si>
  <si>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</si>
  <si>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</si>
  <si>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</si>
  <si>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</si>
  <si>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</si>
  <si>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</si>
  <si>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</si>
  <si>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</si>
  <si>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</si>
  <si>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</si>
  <si>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</si>
  <si>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</si>
  <si>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</si>
  <si>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</si>
  <si>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</si>
  <si>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</si>
  <si>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</si>
  <si>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</si>
  <si>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</si>
  <si>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</si>
  <si>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</si>
  <si>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</si>
  <si>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</si>
  <si>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</si>
  <si>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</si>
  <si>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</si>
  <si>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</si>
  <si>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</si>
  <si>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</si>
  <si>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</si>
  <si>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</si>
  <si>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</si>
  <si>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</si>
  <si>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</si>
  <si>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</si>
  <si>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</si>
  <si>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</si>
  <si>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</si>
  <si>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</si>
  <si>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</si>
  <si>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</si>
  <si>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</si>
  <si>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</si>
  <si>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</si>
  <si>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</si>
  <si>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</si>
  <si>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</si>
  <si>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</si>
  <si>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</si>
  <si>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</si>
  <si>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</si>
  <si>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</si>
  <si>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</si>
  <si>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</si>
  <si>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</si>
  <si>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</si>
  <si>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</si>
  <si>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</si>
  <si>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</si>
  <si>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</si>
  <si>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</si>
  <si>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</si>
  <si>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</si>
  <si>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</si>
  <si>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</si>
  <si>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</si>
  <si>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</si>
  <si>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</si>
  <si>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</si>
  <si>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</si>
  <si>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</si>
  <si>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</si>
  <si>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</si>
  <si>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</si>
  <si>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</si>
  <si>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</si>
  <si>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</si>
  <si>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</si>
  <si>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</si>
  <si>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</si>
  <si>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</si>
  <si>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</si>
  <si>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</si>
  <si>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</si>
  <si>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</si>
  <si>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</si>
  <si>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</si>
  <si>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</si>
  <si>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</si>
  <si>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</si>
  <si>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</si>
  <si>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</si>
  <si>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</si>
  <si>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</si>
  <si>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</si>
  <si>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</si>
  <si>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</si>
  <si>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</si>
  <si>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</si>
  <si>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</si>
  <si>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</si>
  <si>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</si>
  <si>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</si>
  <si>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</si>
  <si>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</si>
  <si>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</si>
  <si>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</si>
  <si>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</si>
  <si>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</si>
  <si>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</si>
  <si>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</si>
  <si>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</si>
  <si>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</si>
  <si>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</si>
  <si>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</si>
  <si>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</si>
  <si>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</si>
  <si>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</si>
  <si>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</si>
  <si>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</si>
  <si>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</si>
  <si>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</si>
  <si>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</si>
  <si>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</si>
  <si>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</si>
  <si>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</si>
  <si>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</si>
  <si>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</si>
  <si>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</si>
  <si>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</si>
  <si>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</si>
  <si>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</si>
  <si>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</si>
  <si>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</si>
  <si>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</si>
  <si>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</si>
  <si>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</si>
  <si>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</si>
  <si>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</si>
  <si>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</si>
  <si>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</si>
  <si>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</si>
  <si>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</si>
  <si>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</si>
  <si>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</si>
  <si>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</si>
  <si>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</si>
  <si>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</si>
  <si>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</si>
  <si>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</si>
  <si>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</si>
  <si>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</si>
  <si>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</si>
  <si>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</si>
  <si>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</si>
  <si>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</si>
  <si>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</si>
  <si>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</si>
  <si>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</si>
  <si>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</si>
  <si>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</si>
  <si>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</si>
  <si>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</si>
  <si>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</si>
  <si>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</si>
  <si>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</si>
  <si>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</si>
  <si>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</si>
  <si>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</si>
  <si>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</si>
  <si>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</si>
  <si>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</si>
  <si>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</si>
  <si>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</si>
  <si>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</si>
  <si>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</si>
  <si>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</si>
  <si>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</si>
  <si>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</si>
  <si>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</si>
  <si>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</si>
  <si>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</si>
  <si>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</si>
  <si>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</si>
  <si>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</si>
  <si>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</si>
  <si>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</si>
  <si>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</si>
  <si>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</si>
  <si>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</si>
  <si>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</si>
  <si>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</si>
  <si>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</si>
  <si>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</si>
  <si>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</si>
  <si>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</si>
  <si>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</si>
  <si>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</si>
  <si>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</si>
  <si>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</si>
  <si>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</si>
  <si>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</si>
  <si>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</si>
  <si>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</si>
  <si>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</si>
  <si>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</si>
  <si>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</si>
  <si>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</si>
  <si>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</si>
  <si>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</si>
  <si>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</si>
  <si>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</si>
  <si>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</si>
  <si>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</si>
  <si>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</si>
  <si>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</si>
  <si>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</si>
  <si>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</si>
  <si>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</si>
  <si>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</si>
  <si>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</si>
  <si>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</si>
  <si>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</si>
  <si>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</si>
  <si>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</si>
  <si>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</si>
  <si>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</si>
  <si>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</si>
  <si>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</si>
  <si>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</si>
  <si>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</si>
  <si>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</si>
  <si>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</si>
  <si>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</si>
  <si>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</si>
  <si>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</si>
  <si>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</si>
  <si>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</si>
  <si>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</si>
  <si>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</si>
  <si>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</si>
  <si>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</si>
  <si>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</si>
  <si>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</si>
  <si>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</si>
  <si>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</si>
  <si>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</si>
  <si>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</si>
  <si>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</si>
  <si>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</si>
  <si>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</si>
  <si>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</si>
  <si>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</si>
  <si>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</si>
  <si>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</si>
  <si>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</si>
  <si>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</si>
  <si>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</si>
  <si>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</si>
  <si>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</si>
  <si>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</si>
  <si>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</si>
  <si>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</si>
  <si>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</si>
  <si>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</si>
  <si>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</si>
  <si>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</si>
  <si>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</si>
  <si>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</si>
  <si>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</si>
  <si>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</si>
  <si>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</si>
  <si>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</si>
  <si>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</si>
  <si>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</si>
  <si>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</si>
  <si>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</si>
  <si>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</si>
  <si>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</si>
  <si>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</si>
  <si>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</si>
  <si>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</si>
  <si>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</si>
  <si>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</si>
  <si>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</si>
  <si>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</si>
  <si>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</si>
  <si>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</si>
  <si>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</si>
  <si>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</si>
  <si>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</si>
  <si>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</si>
  <si>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</si>
  <si>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</si>
  <si>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</si>
  <si>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</si>
  <si>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</si>
  <si>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</si>
  <si>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</si>
  <si>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</si>
  <si>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</si>
  <si>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</si>
  <si>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</si>
  <si>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</si>
  <si>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</si>
  <si>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</si>
  <si>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</si>
  <si>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</si>
  <si>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</si>
  <si>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</si>
  <si>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</si>
  <si>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</si>
  <si>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</si>
  <si>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</si>
  <si>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</si>
  <si>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</si>
  <si>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</si>
  <si>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</si>
  <si>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</si>
  <si>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</si>
  <si>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</si>
  <si>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</si>
  <si>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</si>
  <si>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</si>
  <si>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</si>
  <si>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</si>
  <si>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</si>
  <si>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</si>
  <si>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</si>
  <si>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</si>
  <si>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</si>
  <si>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</si>
  <si>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</si>
  <si>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</si>
  <si>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</si>
  <si>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</si>
  <si>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</si>
  <si>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</si>
  <si>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</si>
  <si>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</si>
  <si>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</si>
  <si>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</si>
  <si>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</si>
  <si>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</si>
  <si>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</si>
  <si>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</si>
  <si>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</si>
  <si>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</si>
  <si>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</si>
  <si>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</si>
  <si>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</si>
  <si>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</si>
  <si>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</si>
  <si>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</si>
  <si>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</si>
  <si>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</si>
  <si>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</si>
  <si>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</si>
  <si>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</si>
  <si>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</si>
  <si>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</si>
  <si>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</si>
  <si>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</si>
  <si>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</si>
  <si>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</si>
  <si>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</si>
  <si>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</si>
  <si>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</si>
  <si>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</si>
  <si>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</si>
  <si>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</si>
  <si>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</si>
  <si>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</si>
  <si>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</si>
  <si>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</si>
  <si>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</si>
  <si>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</si>
  <si>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</si>
  <si>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</si>
  <si>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</si>
  <si>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</si>
  <si>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</si>
  <si>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</si>
  <si>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</si>
  <si>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</si>
  <si>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</si>
  <si>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</si>
  <si>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</si>
  <si>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</si>
  <si>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</si>
  <si>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</si>
  <si>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</si>
  <si>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</si>
  <si>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</si>
  <si>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</si>
  <si>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</si>
  <si>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</si>
  <si>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</si>
  <si>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</si>
  <si>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</si>
  <si>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</si>
  <si>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</si>
  <si>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</si>
  <si>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</si>
  <si>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</si>
  <si>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</si>
  <si>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</si>
  <si>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</si>
  <si>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</si>
  <si>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</si>
  <si>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</si>
  <si>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</si>
  <si>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</si>
  <si>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</si>
  <si>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</si>
  <si>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</si>
  <si>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</si>
  <si>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</si>
  <si>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</si>
  <si>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</si>
  <si>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</si>
  <si>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</si>
  <si>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</si>
  <si>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</si>
  <si>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</si>
  <si>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</si>
  <si>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</si>
  <si>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</si>
  <si>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</si>
  <si>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</si>
  <si>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</si>
  <si>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</si>
  <si>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</si>
  <si>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</si>
  <si>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</si>
  <si>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</si>
  <si>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</si>
  <si>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</si>
  <si>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</si>
  <si>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</si>
  <si>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</si>
  <si>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</si>
  <si>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</si>
  <si>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</si>
  <si>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</si>
  <si>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</si>
  <si>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</si>
  <si>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</si>
  <si>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</si>
  <si>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</si>
  <si>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</si>
  <si>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</si>
  <si>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</si>
  <si>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</si>
  <si>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</si>
  <si>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</si>
  <si>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</si>
  <si>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</si>
  <si>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</si>
  <si>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</si>
  <si>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</si>
  <si>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</si>
  <si>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</si>
  <si>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</si>
  <si>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</si>
  <si>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</si>
  <si>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</si>
  <si>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</si>
  <si>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</si>
  <si>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</si>
  <si>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</si>
  <si>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</si>
  <si>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</si>
  <si>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</si>
  <si>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</si>
  <si>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</si>
  <si>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</si>
  <si>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</si>
  <si>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</si>
  <si>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</si>
  <si>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</si>
  <si>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</si>
  <si>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</si>
  <si>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</si>
  <si>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</si>
  <si>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</si>
  <si>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</si>
  <si>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</si>
  <si>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</si>
  <si>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</si>
  <si>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</si>
  <si>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</si>
  <si>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</si>
  <si>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</si>
  <si>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</si>
  <si>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</si>
  <si>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</si>
  <si>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</si>
  <si>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</si>
  <si>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</si>
  <si>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</si>
  <si>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</si>
  <si>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</si>
  <si>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</si>
  <si>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</si>
  <si>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</si>
  <si>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</si>
  <si>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</si>
  <si>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</si>
  <si>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</si>
  <si>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</si>
  <si>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</si>
  <si>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</si>
  <si>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</si>
  <si>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</si>
  <si>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</si>
  <si>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</si>
  <si>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</si>
  <si>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</si>
  <si>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</si>
  <si>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</si>
  <si>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</si>
  <si>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</si>
  <si>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</si>
  <si>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</si>
  <si>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</si>
  <si>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</si>
  <si>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</si>
  <si>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</si>
  <si>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</si>
  <si>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</si>
  <si>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</si>
  <si>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</si>
  <si>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</si>
  <si>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</si>
  <si>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</si>
  <si>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</si>
  <si>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</si>
  <si>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</si>
  <si>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</si>
  <si>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</si>
  <si>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</si>
  <si>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</si>
  <si>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</si>
  <si>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</si>
  <si>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</si>
  <si>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</si>
  <si>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</si>
  <si>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</si>
  <si>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</si>
  <si>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</si>
  <si>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</si>
  <si>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</si>
  <si>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</si>
  <si>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</si>
  <si>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</si>
  <si>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</si>
  <si>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</si>
  <si>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</si>
  <si>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</si>
  <si>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</si>
  <si>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</si>
  <si>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</si>
  <si>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</si>
  <si>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</si>
  <si>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</si>
  <si>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</si>
  <si>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</si>
  <si>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</si>
  <si>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</si>
  <si>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</si>
  <si>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</si>
  <si>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</si>
  <si>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</si>
  <si>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</si>
  <si>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</si>
  <si>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</si>
  <si>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</si>
  <si>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</si>
  <si>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</si>
  <si>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</si>
  <si>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</si>
  <si>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</si>
  <si>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</si>
  <si>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</si>
  <si>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</si>
  <si>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</si>
  <si>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</si>
  <si>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</si>
  <si>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</si>
  <si>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</si>
  <si>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</si>
  <si>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</si>
  <si>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</si>
  <si>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</si>
  <si>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</si>
  <si>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</si>
  <si>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</si>
  <si>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</si>
  <si>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</si>
  <si>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</si>
  <si>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</si>
  <si>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</si>
  <si>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</si>
  <si>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</si>
  <si>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</si>
  <si>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</si>
  <si>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</si>
  <si>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</si>
  <si>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</si>
  <si>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</si>
  <si>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</si>
  <si>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</si>
  <si>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</si>
  <si>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</si>
  <si>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</si>
  <si>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</si>
  <si>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</si>
  <si>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</si>
  <si>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</si>
  <si>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</si>
  <si>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</si>
  <si>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</si>
  <si>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</si>
  <si>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</si>
  <si>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</si>
  <si>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</si>
  <si>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</si>
  <si>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</si>
  <si>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</si>
  <si>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</si>
  <si>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</si>
  <si>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</si>
  <si>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</si>
  <si>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</si>
  <si>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</si>
  <si>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</si>
  <si>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</si>
  <si>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</si>
  <si>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</si>
  <si>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</si>
  <si>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</si>
  <si>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</si>
  <si>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</si>
  <si>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</si>
  <si>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</si>
  <si>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</si>
  <si>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</si>
  <si>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</si>
  <si>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</si>
  <si>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</si>
  <si>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</si>
  <si>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</si>
  <si>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</si>
  <si>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</si>
  <si>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</si>
  <si>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</si>
  <si>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</si>
  <si>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</si>
  <si>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</si>
  <si>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</si>
  <si>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</si>
  <si>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</si>
  <si>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</si>
  <si>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</si>
  <si>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</si>
  <si>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</si>
  <si>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</si>
  <si>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</si>
  <si>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</si>
  <si>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</si>
  <si>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</si>
  <si>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</si>
  <si>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</si>
  <si>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</si>
  <si>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</si>
  <si>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</si>
  <si>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</si>
  <si>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</si>
  <si>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</si>
  <si>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</si>
  <si>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</si>
  <si>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</si>
  <si>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</si>
  <si>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</si>
  <si>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</si>
  <si>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</si>
  <si>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</si>
  <si>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</si>
  <si>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</si>
  <si>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</si>
  <si>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</si>
  <si>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</si>
  <si>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</si>
  <si>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</si>
  <si>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</si>
  <si>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</si>
  <si>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</si>
  <si>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</si>
  <si>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</si>
  <si>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</si>
  <si>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</si>
  <si>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</si>
  <si>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</si>
  <si>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</si>
  <si>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</si>
  <si>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</si>
  <si>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</si>
  <si>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</si>
  <si>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</si>
  <si>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</si>
  <si>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</si>
  <si>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</si>
  <si>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</si>
  <si>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</si>
  <si>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</si>
  <si>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</si>
  <si>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</si>
  <si>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</si>
  <si>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</si>
  <si>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</si>
  <si>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</si>
  <si>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</si>
  <si>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</si>
  <si>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</si>
  <si>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</si>
  <si>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</si>
  <si>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</si>
  <si>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</si>
  <si>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</si>
  <si>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</si>
  <si>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</si>
  <si>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</si>
  <si>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</si>
  <si>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</si>
  <si>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</si>
  <si>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</si>
  <si>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</si>
  <si>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</si>
  <si>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</si>
  <si>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</si>
  <si>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</si>
  <si>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</si>
  <si>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</si>
  <si>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</si>
  <si>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</si>
  <si>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</si>
  <si>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</si>
  <si>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</si>
  <si>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</si>
  <si>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</si>
  <si>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</si>
  <si>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</si>
  <si>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</si>
  <si>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</si>
  <si>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</si>
  <si>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</si>
  <si>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</si>
  <si>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</si>
  <si>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</si>
  <si>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</si>
  <si>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</si>
  <si>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</si>
  <si>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</si>
  <si>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</si>
  <si>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</si>
  <si>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</si>
  <si>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</si>
  <si>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</si>
  <si>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</si>
  <si>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</si>
  <si>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</si>
  <si>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</si>
  <si>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</si>
  <si>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</si>
  <si>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</si>
  <si>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</si>
  <si>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</si>
  <si>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</si>
  <si>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</si>
  <si>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</si>
  <si>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</si>
  <si>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</si>
  <si>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</si>
  <si>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</si>
  <si>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</si>
  <si>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</si>
  <si>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</si>
  <si>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</si>
  <si>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</si>
  <si>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</si>
  <si>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</si>
  <si>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</si>
  <si>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</si>
  <si>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</si>
  <si>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</si>
  <si>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</si>
  <si>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</si>
  <si>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</si>
  <si>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</si>
  <si>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</si>
  <si>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</si>
  <si>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</si>
  <si>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</si>
  <si>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</si>
  <si>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</si>
  <si>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</si>
  <si>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</si>
  <si>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</si>
  <si>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</si>
  <si>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</si>
  <si>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</si>
  <si>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</si>
  <si>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</si>
  <si>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</si>
  <si>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</si>
  <si>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</si>
  <si>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</si>
  <si>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</si>
  <si>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</si>
  <si>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</si>
  <si>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</si>
  <si>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</si>
  <si>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</si>
  <si>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</si>
  <si>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</si>
  <si>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</si>
  <si>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</si>
  <si>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</si>
  <si>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</si>
  <si>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</si>
  <si>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</si>
  <si>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</si>
  <si>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</si>
  <si>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</si>
  <si>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</si>
  <si>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</si>
  <si>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</si>
  <si>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</si>
  <si>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</si>
  <si>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</si>
  <si>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</si>
  <si>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</si>
  <si>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</si>
  <si>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</si>
  <si>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</si>
  <si>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</si>
  <si>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</si>
  <si>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</si>
  <si>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</si>
  <si>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</si>
  <si>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</si>
  <si>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</si>
  <si>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</si>
  <si>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</si>
  <si>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</si>
  <si>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</si>
  <si>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</si>
  <si>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</si>
  <si>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</si>
  <si>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</si>
  <si>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</si>
  <si>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</si>
  <si>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</si>
  <si>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</si>
  <si>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</si>
  <si>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</si>
  <si>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</si>
  <si>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</si>
  <si>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</si>
  <si>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</si>
  <si>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</si>
  <si>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</si>
  <si>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</si>
  <si>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</si>
  <si>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</si>
  <si>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</si>
  <si>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</si>
  <si>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</si>
  <si>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</si>
  <si>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</si>
  <si>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</si>
  <si>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</si>
  <si>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</si>
  <si>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</si>
  <si>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</si>
  <si>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</si>
  <si>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</si>
  <si>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</si>
  <si>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</si>
  <si>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</si>
  <si>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</si>
  <si>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</si>
  <si>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</si>
  <si>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</si>
  <si>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</si>
  <si>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</si>
  <si>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</si>
  <si>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</si>
  <si>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</si>
  <si>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</si>
  <si>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</si>
  <si>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</si>
  <si>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</si>
  <si>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</si>
  <si>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</si>
  <si>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</si>
  <si>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</si>
  <si>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</si>
  <si>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</si>
  <si>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</si>
  <si>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</si>
  <si>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</si>
  <si>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</si>
  <si>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</si>
  <si>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</si>
  <si>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</si>
  <si>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</si>
  <si>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</si>
  <si>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</si>
  <si>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</si>
  <si>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</si>
  <si>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</si>
  <si>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</si>
  <si>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</si>
  <si>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</si>
  <si>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</si>
  <si>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</si>
  <si>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</si>
  <si>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</si>
  <si>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</si>
  <si>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</si>
  <si>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</si>
  <si>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</si>
  <si>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</si>
  <si>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</si>
  <si>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</si>
  <si>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</si>
  <si>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</si>
  <si>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</si>
  <si>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</si>
  <si>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</si>
  <si>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</si>
  <si>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</si>
  <si>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</si>
  <si>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</si>
  <si>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</si>
  <si>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</si>
  <si>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</si>
  <si>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</si>
  <si>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</si>
  <si>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</si>
  <si>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</si>
  <si>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</si>
  <si>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</si>
  <si>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</si>
  <si>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</si>
  <si>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</si>
  <si>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</si>
  <si>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</si>
  <si>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</si>
  <si>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</si>
  <si>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</si>
  <si>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</si>
  <si>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</si>
  <si>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</si>
  <si>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</si>
  <si>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</si>
  <si>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</si>
  <si>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</si>
  <si>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</si>
  <si>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</si>
  <si>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</si>
  <si>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</si>
  <si>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</si>
  <si>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</si>
  <si>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</si>
  <si>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</si>
  <si>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</si>
  <si>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</si>
  <si>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</si>
  <si>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</si>
  <si>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</si>
  <si>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</si>
  <si>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</si>
  <si>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</si>
  <si>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</si>
  <si>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</si>
  <si>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</si>
  <si>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</si>
  <si>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</si>
  <si>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</si>
  <si>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</si>
  <si>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</si>
  <si>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</si>
  <si>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</si>
  <si>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</si>
  <si>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</si>
  <si>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</si>
  <si>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</si>
  <si>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</si>
  <si>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</si>
  <si>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</si>
  <si>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</si>
  <si>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</si>
  <si>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</si>
  <si>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</si>
  <si>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</si>
  <si>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</si>
  <si>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</si>
  <si>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</si>
  <si>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</si>
  <si>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</si>
  <si>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</si>
  <si>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</si>
  <si>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</si>
  <si>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</si>
  <si>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</si>
  <si>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</si>
  <si>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</si>
  <si>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</si>
  <si>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</si>
  <si>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</si>
  <si>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</si>
  <si>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</si>
  <si>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</si>
  <si>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</si>
  <si>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</si>
  <si>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</si>
  <si>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</si>
  <si>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</si>
  <si>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</si>
  <si>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</si>
  <si>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</si>
  <si>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</si>
  <si>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</si>
  <si>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</si>
  <si>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</si>
  <si>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</si>
  <si>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</si>
  <si>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</si>
  <si>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</si>
  <si>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</si>
  <si>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</si>
  <si>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</si>
  <si>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</si>
  <si>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</si>
  <si>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</si>
  <si>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</si>
  <si>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</si>
  <si>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</si>
  <si>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</si>
  <si>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</si>
  <si>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</si>
  <si>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</si>
  <si>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</si>
  <si>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</si>
  <si>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</si>
  <si>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</si>
  <si>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</si>
  <si>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</si>
  <si>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</si>
  <si>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</si>
  <si>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</si>
  <si>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</si>
  <si>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</si>
  <si>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</si>
  <si>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</si>
  <si>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</si>
  <si>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</si>
  <si>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</si>
  <si>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</si>
  <si>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</si>
  <si>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</si>
  <si>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</si>
  <si>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</si>
  <si>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</si>
  <si>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</si>
  <si>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</si>
  <si>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</si>
  <si>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</si>
  <si>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</si>
  <si>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</si>
  <si>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</si>
  <si>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</si>
  <si>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</si>
  <si>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</si>
  <si>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</si>
  <si>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</si>
  <si>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</si>
  <si>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</si>
  <si>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</si>
  <si>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</si>
  <si>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</si>
  <si>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</si>
  <si>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</si>
  <si>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</si>
  <si>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</si>
  <si>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</si>
  <si>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</si>
  <si>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</si>
  <si>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</si>
  <si>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</si>
  <si>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</si>
  <si>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</si>
  <si>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</si>
  <si>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</si>
  <si>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</si>
  <si>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</si>
  <si>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</si>
  <si>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</si>
  <si>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</si>
  <si>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</si>
  <si>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</si>
  <si>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</si>
  <si>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</si>
  <si>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</si>
  <si>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</si>
  <si>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</si>
  <si>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</si>
  <si>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</si>
  <si>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</si>
  <si>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</si>
  <si>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</si>
  <si>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</si>
  <si>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</si>
  <si>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</si>
  <si>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</si>
  <si>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</si>
  <si>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</si>
  <si>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</si>
  <si>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</si>
  <si>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</si>
  <si>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</si>
  <si>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</si>
  <si>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</si>
  <si>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</si>
  <si>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</si>
  <si>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</si>
  <si>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</si>
  <si>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</si>
  <si>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</si>
  <si>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</si>
  <si>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</si>
  <si>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</si>
  <si>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</si>
  <si>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</si>
  <si>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</si>
  <si>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</si>
  <si>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</si>
  <si>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</si>
  <si>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</si>
  <si>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</si>
  <si>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</si>
  <si>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</si>
  <si>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</si>
  <si>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</si>
  <si>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</si>
  <si>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</si>
  <si>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</si>
  <si>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</si>
  <si>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</si>
  <si>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</si>
  <si>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</si>
  <si>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</si>
  <si>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</si>
  <si>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</si>
  <si>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</si>
  <si>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</si>
  <si>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</si>
  <si>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</si>
  <si>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</si>
  <si>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</si>
  <si>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</si>
  <si>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</si>
  <si>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</si>
  <si>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</si>
  <si>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</si>
  <si>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</si>
  <si>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</si>
  <si>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</si>
  <si>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</si>
  <si>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</si>
  <si>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</si>
  <si>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</si>
  <si>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</si>
  <si>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</si>
  <si>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</si>
  <si>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</si>
  <si>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</si>
  <si>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</si>
  <si>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</si>
  <si>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</si>
  <si>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</si>
  <si>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</si>
  <si>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</si>
  <si>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</si>
  <si>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</si>
  <si>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</si>
  <si>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</si>
  <si>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</si>
  <si>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</si>
  <si>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</si>
  <si>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</si>
  <si>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</si>
  <si>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</si>
  <si>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</si>
  <si>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</si>
  <si>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</si>
  <si>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</si>
  <si>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</si>
  <si>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</si>
  <si>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</si>
  <si>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</si>
  <si>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</si>
  <si>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</si>
  <si>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</si>
  <si>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</si>
  <si>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</si>
  <si>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</si>
  <si>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</si>
  <si>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</si>
  <si>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</si>
  <si>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</si>
  <si>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</si>
  <si>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</si>
  <si>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</si>
  <si>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</si>
  <si>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</si>
  <si>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</si>
  <si>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</si>
  <si>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</si>
  <si>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</si>
  <si>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</si>
  <si>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</si>
  <si>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</si>
  <si>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</si>
  <si>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</si>
  <si>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</si>
  <si>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</si>
  <si>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</si>
  <si>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</si>
  <si>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</si>
  <si>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</si>
  <si>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</si>
  <si>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</si>
  <si>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</si>
  <si>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</si>
  <si>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</si>
  <si>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</si>
  <si>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</si>
  <si>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</si>
  <si>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</si>
  <si>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</si>
  <si>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</si>
  <si>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</si>
  <si>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</si>
  <si>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</si>
  <si>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</si>
  <si>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</si>
  <si>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</si>
  <si>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</si>
  <si>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</si>
  <si>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</si>
  <si>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</si>
  <si>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</si>
  <si>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</si>
  <si>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</si>
  <si>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</si>
  <si>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</si>
  <si>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</si>
  <si>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</si>
  <si>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</si>
  <si>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</si>
  <si>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</si>
  <si>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</si>
  <si>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</si>
  <si>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</si>
  <si>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</si>
  <si>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</si>
  <si>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</si>
  <si>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</si>
  <si>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</si>
  <si>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</si>
  <si>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</si>
  <si>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</si>
  <si>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</si>
  <si>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</si>
  <si>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</si>
  <si>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</si>
  <si>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</si>
  <si>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</si>
  <si>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</si>
  <si>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</si>
  <si>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</si>
  <si>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</si>
  <si>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</si>
  <si>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</si>
  <si>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</si>
  <si>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</si>
  <si>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</si>
  <si>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</si>
  <si>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</si>
  <si>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</si>
  <si>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</si>
  <si>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</si>
  <si>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</si>
  <si>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</si>
  <si>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</si>
  <si>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</si>
  <si>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</si>
  <si>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</si>
  <si>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</si>
  <si>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</si>
  <si>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</si>
  <si>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</si>
  <si>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</si>
  <si>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</si>
  <si>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</si>
  <si>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</si>
  <si>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</si>
  <si>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</si>
  <si>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</si>
  <si>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</si>
  <si>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</si>
  <si>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</si>
  <si>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</si>
  <si>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</si>
  <si>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</si>
  <si>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</si>
  <si>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</si>
  <si>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</si>
  <si>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</si>
  <si>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</si>
  <si>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</si>
  <si>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</si>
  <si>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</si>
  <si>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</si>
  <si>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</si>
  <si>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</si>
  <si>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</si>
  <si>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</si>
  <si>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</si>
  <si>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</si>
  <si>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</si>
  <si>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</si>
  <si>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</si>
  <si>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</si>
  <si>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</si>
  <si>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</si>
  <si>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</si>
  <si>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</si>
  <si>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</si>
  <si>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</si>
  <si>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</si>
  <si>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</si>
  <si>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</si>
  <si>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</si>
  <si>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</si>
  <si>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</si>
  <si>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</si>
  <si>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</si>
  <si>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</si>
  <si>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</si>
  <si>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</si>
  <si>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</si>
  <si>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</si>
  <si>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</si>
  <si>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</si>
  <si>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</si>
  <si>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</si>
  <si>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</si>
  <si>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</si>
  <si>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</si>
  <si>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</si>
  <si>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</si>
  <si>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</si>
  <si>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</si>
  <si>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</si>
  <si>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</si>
  <si>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</si>
  <si>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</si>
  <si>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</si>
  <si>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</si>
  <si>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</si>
  <si>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</si>
  <si>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</si>
  <si>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</si>
  <si>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</si>
  <si>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</si>
  <si>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</si>
  <si>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</si>
  <si>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</si>
  <si>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</si>
  <si>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</si>
  <si>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</si>
  <si>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</si>
  <si>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</si>
  <si>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</si>
  <si>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</si>
  <si>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</si>
  <si>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</si>
  <si>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</si>
  <si>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</si>
  <si>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</si>
  <si>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</si>
  <si>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</si>
  <si>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</si>
  <si>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</si>
  <si>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</si>
  <si>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</si>
  <si>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</si>
  <si>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</si>
  <si>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</si>
  <si>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</si>
  <si>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</si>
  <si>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</si>
  <si>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</si>
  <si>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</si>
  <si>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</si>
  <si>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</si>
  <si>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</si>
  <si>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</si>
  <si>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</si>
  <si>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</si>
  <si>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</si>
  <si>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</si>
  <si>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</si>
  <si>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</si>
  <si>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</si>
  <si>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</si>
  <si>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</si>
  <si>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</si>
  <si>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</si>
  <si>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</si>
  <si>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</si>
  <si>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</si>
  <si>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</si>
  <si>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</si>
  <si>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</si>
  <si>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</si>
  <si>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</si>
  <si>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</si>
  <si>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</si>
  <si>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</si>
  <si>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</si>
  <si>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</si>
  <si>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</si>
  <si>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</si>
  <si>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</si>
  <si>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</si>
  <si>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</si>
  <si>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</si>
  <si>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</si>
  <si>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</si>
  <si>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</si>
  <si>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</si>
  <si>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</si>
  <si>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</si>
  <si>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</si>
  <si>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</si>
  <si>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</si>
  <si>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</si>
  <si>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</si>
  <si>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</si>
  <si>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</si>
  <si>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</si>
  <si>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</si>
  <si>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</si>
  <si>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</si>
  <si>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</si>
  <si>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</si>
  <si>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</si>
  <si>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</si>
  <si>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</si>
  <si>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</si>
  <si>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</si>
  <si>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</si>
  <si>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</si>
  <si>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</si>
  <si>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</si>
  <si>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</si>
  <si>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</si>
  <si>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</si>
  <si>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</si>
  <si>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</si>
  <si>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</si>
  <si>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</si>
  <si>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</si>
  <si>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</si>
  <si>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</si>
  <si>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</si>
  <si>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</si>
  <si>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</si>
  <si>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</si>
  <si>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</si>
  <si>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</si>
  <si>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</si>
  <si>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</si>
  <si>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</si>
  <si>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</si>
  <si>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</si>
  <si>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</si>
  <si>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</si>
  <si>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</si>
  <si>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</si>
  <si>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</si>
  <si>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</si>
  <si>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</si>
  <si>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</si>
  <si>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</si>
  <si>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</si>
  <si>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</si>
  <si>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</si>
  <si>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</si>
  <si>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</si>
  <si>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</si>
  <si>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</si>
  <si>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</si>
  <si>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</si>
  <si>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</si>
  <si>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</si>
  <si>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</si>
  <si>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</si>
  <si>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</si>
  <si>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</si>
  <si>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</si>
  <si>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</si>
  <si>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</si>
  <si>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</si>
  <si>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</si>
  <si>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</si>
  <si>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</si>
  <si>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</si>
  <si>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</si>
  <si>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</si>
  <si>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</si>
  <si>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</si>
  <si>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</si>
  <si>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</si>
  <si>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</si>
  <si>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</si>
  <si>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</si>
  <si>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</si>
  <si>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</si>
  <si>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</si>
  <si>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</si>
  <si>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</si>
  <si>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</si>
  <si>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</si>
  <si>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</si>
  <si>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</si>
  <si>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</si>
  <si>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</si>
  <si>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</si>
  <si>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</si>
  <si>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</si>
  <si>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</si>
  <si>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</si>
  <si>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</si>
  <si>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</si>
  <si>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</si>
  <si>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</si>
  <si>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</si>
  <si>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</si>
  <si>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</si>
  <si>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</si>
  <si>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</si>
  <si>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</si>
  <si>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</si>
  <si>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</si>
  <si>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</si>
  <si>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</si>
  <si>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</si>
  <si>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</si>
  <si>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</si>
  <si>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</si>
  <si>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</si>
  <si>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</si>
  <si>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</si>
  <si>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</si>
  <si>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</si>
  <si>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</si>
  <si>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</si>
  <si>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</si>
  <si>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</si>
  <si>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</si>
  <si>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</si>
  <si>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</si>
  <si>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</si>
  <si>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</si>
  <si>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</si>
  <si>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</si>
  <si>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</si>
  <si>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</si>
  <si>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</si>
  <si>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</si>
  <si>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</si>
  <si>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</si>
  <si>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</si>
  <si>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</si>
  <si>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</si>
  <si>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</si>
  <si>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</si>
  <si>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</si>
  <si>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</si>
  <si>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</si>
  <si>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</si>
  <si>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</si>
  <si>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</si>
  <si>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</si>
  <si>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</si>
  <si>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</si>
  <si>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</si>
  <si>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</si>
  <si>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</si>
  <si>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</si>
  <si>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</si>
  <si>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</si>
  <si>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</si>
  <si>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</si>
  <si>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</si>
  <si>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</si>
  <si>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</si>
  <si>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</si>
  <si>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</si>
  <si>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</si>
  <si>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</si>
  <si>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</si>
  <si>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</si>
  <si>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</si>
  <si>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</si>
  <si>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</si>
  <si>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</si>
  <si>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</si>
  <si>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</si>
  <si>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</si>
  <si>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</si>
  <si>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</si>
  <si>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</si>
  <si>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</si>
  <si>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</si>
  <si>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</si>
  <si>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</si>
  <si>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</si>
  <si>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</si>
  <si>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</si>
  <si>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</si>
  <si>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</si>
  <si>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</si>
  <si>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</si>
  <si>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</si>
  <si>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</si>
  <si>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</si>
  <si>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</si>
  <si>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</si>
  <si>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</si>
  <si>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</si>
  <si>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</si>
  <si>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</si>
  <si>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</si>
  <si>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</si>
  <si>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</si>
  <si>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</si>
  <si>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</si>
  <si>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</si>
  <si>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</si>
  <si>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</si>
  <si>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</si>
  <si>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</si>
  <si>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</si>
  <si>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</si>
  <si>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</si>
  <si>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</si>
  <si>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</si>
  <si>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</si>
  <si>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</si>
  <si>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</si>
  <si>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</si>
  <si>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</si>
  <si>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</si>
  <si>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</si>
  <si>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</si>
  <si>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</si>
  <si>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</si>
  <si>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</si>
  <si>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</si>
  <si>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</si>
  <si>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</si>
  <si>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</si>
  <si>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</si>
  <si>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</si>
  <si>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</si>
  <si>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</si>
  <si>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</si>
  <si>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</si>
  <si>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</si>
  <si>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</si>
  <si>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</si>
  <si>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</si>
  <si>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</si>
  <si>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</si>
  <si>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</si>
  <si>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</si>
  <si>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</si>
  <si>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</si>
  <si>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</si>
  <si>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</si>
  <si>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</si>
  <si>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</si>
  <si>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</si>
  <si>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</si>
  <si>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</si>
  <si>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</si>
  <si>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</si>
  <si>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</si>
  <si>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</si>
  <si>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</si>
  <si>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</si>
  <si>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</si>
  <si>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</si>
  <si>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</si>
  <si>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</si>
  <si>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</si>
  <si>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</si>
  <si>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</si>
  <si>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</si>
  <si>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</si>
  <si>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</si>
  <si>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</si>
  <si>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</si>
  <si>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</si>
  <si>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</si>
  <si>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</si>
  <si>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</si>
  <si>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</si>
  <si>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</si>
  <si>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</si>
  <si>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</si>
  <si>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</si>
  <si>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</si>
  <si>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</si>
  <si>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</si>
  <si>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</si>
  <si>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</si>
  <si>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</si>
  <si>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</si>
  <si>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</si>
  <si>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</si>
  <si>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</si>
  <si>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</si>
  <si>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</si>
  <si>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</si>
  <si>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</si>
  <si>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</si>
  <si>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</si>
  <si>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</si>
  <si>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</si>
  <si>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</si>
  <si>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</si>
  <si>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</si>
  <si>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</si>
  <si>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</si>
  <si>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</si>
  <si>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</si>
  <si>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</si>
  <si>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</si>
  <si>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</si>
  <si>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</si>
  <si>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</si>
  <si>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</si>
  <si>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</si>
  <si>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</si>
  <si>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</si>
  <si>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</si>
  <si>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</si>
  <si>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</si>
  <si>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</si>
  <si>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</si>
  <si>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</si>
  <si>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</si>
  <si>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</si>
  <si>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</si>
  <si>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</si>
  <si>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</si>
  <si>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</si>
  <si>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</si>
  <si>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</si>
  <si>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</si>
  <si>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</si>
  <si>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</si>
  <si>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</si>
  <si>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</si>
  <si>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</si>
  <si>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</si>
  <si>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</si>
  <si>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</si>
  <si>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</si>
  <si>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</si>
  <si>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</si>
  <si>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</si>
  <si>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</si>
  <si>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</si>
  <si>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</si>
  <si>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</si>
  <si>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</si>
  <si>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</si>
  <si>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</si>
  <si>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</si>
  <si>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</si>
  <si>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</si>
  <si>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</si>
  <si>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</si>
  <si>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</si>
  <si>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</si>
  <si>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</si>
  <si>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</si>
  <si>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</si>
  <si>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</si>
  <si>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</si>
  <si>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</si>
  <si>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</si>
  <si>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</si>
  <si>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</si>
  <si>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</si>
  <si>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</si>
  <si>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</si>
  <si>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</si>
  <si>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</si>
  <si>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</si>
  <si>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</si>
  <si>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</si>
  <si>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</si>
  <si>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</si>
  <si>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</si>
  <si>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</si>
  <si>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</si>
  <si>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</si>
  <si>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</si>
  <si>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</si>
  <si>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</si>
  <si>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</si>
  <si>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</si>
  <si>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</si>
  <si>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</si>
  <si>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</si>
  <si>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</si>
  <si>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</si>
  <si>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</si>
  <si>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</si>
  <si>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</si>
  <si>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</si>
  <si>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</si>
  <si>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</si>
  <si>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</si>
  <si>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</si>
  <si>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</si>
  <si>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</si>
  <si>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</si>
  <si>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</si>
  <si>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</si>
  <si>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</si>
  <si>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</si>
  <si>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</si>
  <si>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</si>
  <si>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</si>
  <si>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</si>
  <si>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</si>
  <si>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</si>
  <si>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</si>
  <si>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</si>
  <si>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</si>
  <si>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</si>
  <si>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</si>
  <si>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</si>
  <si>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</si>
  <si>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</si>
  <si>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</si>
  <si>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</si>
  <si>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</si>
  <si>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</si>
  <si>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</si>
  <si>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</si>
  <si>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</si>
  <si>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</si>
  <si>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</si>
  <si>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</si>
  <si>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</si>
  <si>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</si>
  <si>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</si>
  <si>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</si>
  <si>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</si>
  <si>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</si>
  <si>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</si>
  <si>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</si>
  <si>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</si>
  <si>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</si>
  <si>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</si>
  <si>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</si>
  <si>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</si>
  <si>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</si>
  <si>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</si>
  <si>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</si>
  <si>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</si>
  <si>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</si>
  <si>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</si>
  <si>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</si>
  <si>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</si>
  <si>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</si>
  <si>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</si>
  <si>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</si>
  <si>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</si>
  <si>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</si>
  <si>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</si>
  <si>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</si>
  <si>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</si>
  <si>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</si>
  <si>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</si>
  <si>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</si>
  <si>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</si>
  <si>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</si>
  <si>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</si>
  <si>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</si>
  <si>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</si>
  <si>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</si>
  <si>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</si>
  <si>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</si>
  <si>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</si>
  <si>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</si>
  <si>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</si>
  <si>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</si>
  <si>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</si>
  <si>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</si>
  <si>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</si>
  <si>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</si>
  <si>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</si>
  <si>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</si>
  <si>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</si>
  <si>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</si>
  <si>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</si>
  <si>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</si>
  <si>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</si>
  <si>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</si>
  <si>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</si>
  <si>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</si>
  <si>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</si>
  <si>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</si>
  <si>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</si>
  <si>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</si>
  <si>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</si>
  <si>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</si>
  <si>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</si>
  <si>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</si>
  <si>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</si>
  <si>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</si>
  <si>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</si>
  <si>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</si>
  <si>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</si>
  <si>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</si>
  <si>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</si>
  <si>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</si>
  <si>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</si>
  <si>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</si>
  <si>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</si>
  <si>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</si>
  <si>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</si>
  <si>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</si>
  <si>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</si>
  <si>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</si>
  <si>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</si>
  <si>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</si>
  <si>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</si>
  <si>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</si>
  <si>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</si>
  <si>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</si>
  <si>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</si>
  <si>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</si>
  <si>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</si>
  <si>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</si>
  <si>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</si>
  <si>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</si>
  <si>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</si>
  <si>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</si>
  <si>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</si>
  <si>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</si>
  <si>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</si>
  <si>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</si>
  <si>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</si>
  <si>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</si>
  <si>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</si>
  <si>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</si>
  <si>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</si>
  <si>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</si>
  <si>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</si>
  <si>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</si>
  <si>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</si>
  <si>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</si>
  <si>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</si>
  <si>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</si>
  <si>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</si>
  <si>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</si>
  <si>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</si>
  <si>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</si>
  <si>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</si>
  <si>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</si>
  <si>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</si>
  <si>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</si>
  <si>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</si>
  <si>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</si>
  <si>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</si>
  <si>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</si>
  <si>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</si>
  <si>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</si>
  <si>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</si>
  <si>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</si>
  <si>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</si>
  <si>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</si>
  <si>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</si>
  <si>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</si>
  <si>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</si>
  <si>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</si>
  <si>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</si>
  <si>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</si>
  <si>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</si>
  <si>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</si>
  <si>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</si>
  <si>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</si>
  <si>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</si>
  <si>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</si>
  <si>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</si>
  <si>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</si>
  <si>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</si>
  <si>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</si>
  <si>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</si>
  <si>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</si>
  <si>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</si>
  <si>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</si>
  <si>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</si>
  <si>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</si>
  <si>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</si>
  <si>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</si>
  <si>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</si>
  <si>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</si>
  <si>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</si>
  <si>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</si>
  <si>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</si>
  <si>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</si>
  <si>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</si>
  <si>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</si>
  <si>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</si>
  <si>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</si>
  <si>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</si>
  <si>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</si>
  <si>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</si>
  <si>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</si>
  <si>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</si>
  <si>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</si>
  <si>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</si>
  <si>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</si>
  <si>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</si>
  <si>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</si>
  <si>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</si>
  <si>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</si>
  <si>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</si>
  <si>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</si>
  <si>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</si>
  <si>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</si>
  <si>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</si>
  <si>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</si>
  <si>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</si>
  <si>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</si>
  <si>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</si>
  <si>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</si>
  <si>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</si>
  <si>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</si>
  <si>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</si>
  <si>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</si>
  <si>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</si>
  <si>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</si>
  <si>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</si>
  <si>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</si>
  <si>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</si>
  <si>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</si>
  <si>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</si>
  <si>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</si>
  <si>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</si>
  <si>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</si>
  <si>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</si>
  <si>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</si>
  <si>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</si>
  <si>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</si>
  <si>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</si>
  <si>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</si>
  <si>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</si>
  <si>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</si>
  <si>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</si>
  <si>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</si>
  <si>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</si>
  <si>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</si>
  <si>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</si>
  <si>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</si>
  <si>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</si>
  <si>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</si>
  <si>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</si>
  <si>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</si>
  <si>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</si>
  <si>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</si>
  <si>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</si>
  <si>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</si>
  <si>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</si>
  <si>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</si>
  <si>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</si>
  <si>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</si>
  <si>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</si>
  <si>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</si>
  <si>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</si>
  <si>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</si>
  <si>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</si>
  <si>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</si>
  <si>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</si>
  <si>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</si>
  <si>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</si>
  <si>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</si>
  <si>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</si>
  <si>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</si>
  <si>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</si>
  <si>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</si>
  <si>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</si>
  <si>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</si>
  <si>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</si>
  <si>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</si>
  <si>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</si>
  <si>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</si>
  <si>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</si>
  <si>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</si>
  <si>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</si>
  <si>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</si>
  <si>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</si>
  <si>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</si>
  <si>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</si>
  <si>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</si>
  <si>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</si>
  <si>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</si>
  <si>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</si>
  <si>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</si>
  <si>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</si>
  <si>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</si>
  <si>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</si>
  <si>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</si>
  <si>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</si>
  <si>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</si>
  <si>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</si>
  <si>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</si>
  <si>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</si>
  <si>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</si>
  <si>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</si>
  <si>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</si>
  <si>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</si>
  <si>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</si>
  <si>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</si>
  <si>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</si>
  <si>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</si>
  <si>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</si>
  <si>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</si>
  <si>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</si>
  <si>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</si>
  <si>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</si>
  <si>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</si>
  <si>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</si>
  <si>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</si>
  <si>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</si>
  <si>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</si>
  <si>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</si>
  <si>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</si>
  <si>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</si>
  <si>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</si>
  <si>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</si>
  <si>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</si>
  <si>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</si>
  <si>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</si>
  <si>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</si>
  <si>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</si>
  <si>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</si>
  <si>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</si>
  <si>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</si>
  <si>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</si>
  <si>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</si>
  <si>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</si>
  <si>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</si>
  <si>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</si>
  <si>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</si>
  <si>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</si>
  <si>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</si>
  <si>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</si>
  <si>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</si>
  <si>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</si>
  <si>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</si>
  <si>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</si>
  <si>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</si>
  <si>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</si>
  <si>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</si>
  <si>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</si>
  <si>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</si>
  <si>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</si>
  <si>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</si>
  <si>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</si>
  <si>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</si>
  <si>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</si>
  <si>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</si>
  <si>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</si>
  <si>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</si>
  <si>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</si>
  <si>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</si>
  <si>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</si>
  <si>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</si>
  <si>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</si>
  <si>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</si>
  <si>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</si>
  <si>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</si>
  <si>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</si>
  <si>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</si>
  <si>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</si>
  <si>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</si>
  <si>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</si>
  <si>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</si>
  <si>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</si>
  <si>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</si>
  <si>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</si>
  <si>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</si>
  <si>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</si>
  <si>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</si>
  <si>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</si>
  <si>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</si>
  <si>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</si>
  <si>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</si>
  <si>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</si>
  <si>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</si>
  <si>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</si>
  <si>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</si>
  <si>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</si>
  <si>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</si>
  <si>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</si>
  <si>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</si>
  <si>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</si>
  <si>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</si>
  <si>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</si>
  <si>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</si>
  <si>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</si>
  <si>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</si>
  <si>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</si>
  <si>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</si>
  <si>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</si>
  <si>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</si>
  <si>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</si>
  <si>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</si>
  <si>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</si>
  <si>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</si>
  <si>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</si>
  <si>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</si>
  <si>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</si>
  <si>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</si>
  <si>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</si>
  <si>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</si>
  <si>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</si>
  <si>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</si>
  <si>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</si>
  <si>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</si>
  <si>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</si>
  <si>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</si>
  <si>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</si>
  <si>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</si>
  <si>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</si>
  <si>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</si>
  <si>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</si>
  <si>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</si>
  <si>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</si>
  <si>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</si>
  <si>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</si>
  <si>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</si>
  <si>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</si>
  <si>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</si>
  <si>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</si>
  <si>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</si>
  <si>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</si>
  <si>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</si>
  <si>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</si>
  <si>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</si>
  <si>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</si>
  <si>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</si>
  <si>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</si>
  <si>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</si>
  <si>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</si>
  <si>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</si>
  <si>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</si>
  <si>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</si>
  <si>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</si>
  <si>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</si>
  <si>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</si>
  <si>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</si>
  <si>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</si>
  <si>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</si>
  <si>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</si>
  <si>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</si>
  <si>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</si>
  <si>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</si>
  <si>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</si>
  <si>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</si>
  <si>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</si>
  <si>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</si>
  <si>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</si>
  <si>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</si>
  <si>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</si>
  <si>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</si>
  <si>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</si>
  <si>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</si>
  <si>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</si>
  <si>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</si>
  <si>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</si>
  <si>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</si>
  <si>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</si>
  <si>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</si>
  <si>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</si>
  <si>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</si>
  <si>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</si>
  <si>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</si>
  <si>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</si>
  <si>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</si>
  <si>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</si>
  <si>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</si>
  <si>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</si>
  <si>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</si>
  <si>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</si>
  <si>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</si>
  <si>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</si>
  <si>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</si>
  <si>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</si>
  <si>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</si>
  <si>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</si>
  <si>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</si>
  <si>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</si>
  <si>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</si>
  <si>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</si>
  <si>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</si>
  <si>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</si>
  <si>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</si>
  <si>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</si>
  <si>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</si>
  <si>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</si>
  <si>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</si>
  <si>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</si>
  <si>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</si>
  <si>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</si>
  <si>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</si>
  <si>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</si>
  <si>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</si>
  <si>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</si>
  <si>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</si>
  <si>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</si>
  <si>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</si>
  <si>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</si>
  <si>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</si>
  <si>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</si>
  <si>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</si>
  <si>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</si>
  <si>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</si>
  <si>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</si>
  <si>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</si>
  <si>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</si>
  <si>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</si>
  <si>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</si>
  <si>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</si>
  <si>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</si>
  <si>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</si>
  <si>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</si>
  <si>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</si>
  <si>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</si>
  <si>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</si>
  <si>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</si>
  <si>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</si>
  <si>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</si>
  <si>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</si>
  <si>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</si>
  <si>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</si>
  <si>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</si>
  <si>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</si>
  <si>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</si>
  <si>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</si>
  <si>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</si>
  <si>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</si>
  <si>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</si>
  <si>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</si>
  <si>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</si>
  <si>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</si>
  <si>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</si>
  <si>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</si>
  <si>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</si>
  <si>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</si>
  <si>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</si>
  <si>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</si>
  <si>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</si>
  <si>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</si>
  <si>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</si>
  <si>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</si>
  <si>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</si>
  <si>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</si>
  <si>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</si>
  <si>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</si>
  <si>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</si>
  <si>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</si>
  <si>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</si>
  <si>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</si>
  <si>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</si>
  <si>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</si>
  <si>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</si>
  <si>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</si>
  <si>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</si>
  <si>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</si>
  <si>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</si>
  <si>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</si>
  <si>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</si>
  <si>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</si>
  <si>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</si>
  <si>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</si>
  <si>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</si>
  <si>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</si>
  <si>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</si>
  <si>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</si>
  <si>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</si>
  <si>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</si>
  <si>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</si>
  <si>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</si>
  <si>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</si>
  <si>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</si>
  <si>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</si>
  <si>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</si>
  <si>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</si>
  <si>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</si>
  <si>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</si>
  <si>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</si>
  <si>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</si>
  <si>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</si>
  <si>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</si>
  <si>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</si>
  <si>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</si>
  <si>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</si>
  <si>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</si>
  <si>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</si>
  <si>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</si>
  <si>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</si>
  <si>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</si>
  <si>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</si>
  <si>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</si>
  <si>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</si>
  <si>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</si>
  <si>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</si>
  <si>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</si>
  <si>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</si>
  <si>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</si>
  <si>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</si>
  <si>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</si>
  <si>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</si>
  <si>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</si>
  <si>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</si>
  <si>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</si>
  <si>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</si>
  <si>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</si>
  <si>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</si>
  <si>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</si>
  <si>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</si>
  <si>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</si>
  <si>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</si>
  <si>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</si>
  <si>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</si>
  <si>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</si>
  <si>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</si>
  <si>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</si>
  <si>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</si>
  <si>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</si>
  <si>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</si>
  <si>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</si>
  <si>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</si>
  <si>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</si>
  <si>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</si>
  <si>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</si>
  <si>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</si>
  <si>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</si>
  <si>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</si>
  <si>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</si>
  <si>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</si>
  <si>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</si>
  <si>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</si>
  <si>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</si>
  <si>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</si>
  <si>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</si>
  <si>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</si>
  <si>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</si>
  <si>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</si>
  <si>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</si>
  <si>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</si>
  <si>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</si>
  <si>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</si>
  <si>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</si>
  <si>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</si>
  <si>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</si>
  <si>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</si>
  <si>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</si>
  <si>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</si>
  <si>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</si>
  <si>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</si>
  <si>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</si>
  <si>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</si>
  <si>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</si>
  <si>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</si>
  <si>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</si>
  <si>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</si>
  <si>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</si>
  <si>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</si>
  <si>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</si>
  <si>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</si>
  <si>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</si>
  <si>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</si>
  <si>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</si>
  <si>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</si>
  <si>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</si>
  <si>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</si>
  <si>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</si>
  <si>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</si>
  <si>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</si>
  <si>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</si>
  <si>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</si>
  <si>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</si>
  <si>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</si>
  <si>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</si>
  <si>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</si>
  <si>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</si>
  <si>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</si>
  <si>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</si>
  <si>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</si>
  <si>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</si>
  <si>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</si>
  <si>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</si>
  <si>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</si>
  <si>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</si>
  <si>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</si>
  <si>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</si>
  <si>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</si>
  <si>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</si>
  <si>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</si>
  <si>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</si>
  <si>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</si>
  <si>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</si>
  <si>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</si>
  <si>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</si>
  <si>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</si>
  <si>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</si>
  <si>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</si>
  <si>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</si>
  <si>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</si>
  <si>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</si>
  <si>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</si>
  <si>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</si>
  <si>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</si>
  <si>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</si>
  <si>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</si>
  <si>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</si>
  <si>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</si>
  <si>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</si>
  <si>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</si>
  <si>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</si>
  <si>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</si>
  <si>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</si>
  <si>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</si>
  <si>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</si>
  <si>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</si>
  <si>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</si>
  <si>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</si>
  <si>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</si>
  <si>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</si>
  <si>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</si>
  <si>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</si>
  <si>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</si>
  <si>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</si>
  <si>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</si>
  <si>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</si>
  <si>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</si>
  <si>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</si>
  <si>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</si>
  <si>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</si>
  <si>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</si>
  <si>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</si>
  <si>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</si>
  <si>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</si>
  <si>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</si>
  <si>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</si>
  <si>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</si>
  <si>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</si>
  <si>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</si>
  <si>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</si>
  <si>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</si>
  <si>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</si>
  <si>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</si>
  <si>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</si>
  <si>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</si>
  <si>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</si>
  <si>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</si>
  <si>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</si>
  <si>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</si>
  <si>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</si>
  <si>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</si>
  <si>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</si>
  <si>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</si>
  <si>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</si>
  <si>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</si>
  <si>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</si>
  <si>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</si>
  <si>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</si>
  <si>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</si>
  <si>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</si>
  <si>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</si>
  <si>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</si>
  <si>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</si>
  <si>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</si>
  <si>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</si>
  <si>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</si>
  <si>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</si>
  <si>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</si>
  <si>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</si>
  <si>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</si>
  <si>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</si>
  <si>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</si>
  <si>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</si>
  <si>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</si>
  <si>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</si>
  <si>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</si>
  <si>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</si>
  <si>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</si>
  <si>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</si>
  <si>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</si>
  <si>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</si>
  <si>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</si>
  <si>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</si>
  <si>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</si>
  <si>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</si>
  <si>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</si>
  <si>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</si>
  <si>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</si>
  <si>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</si>
  <si>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</si>
  <si>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</si>
  <si>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</si>
  <si>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</si>
  <si>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</si>
  <si>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</si>
  <si>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</si>
  <si>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</si>
  <si>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</si>
  <si>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</si>
  <si>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</si>
  <si>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</si>
  <si>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</si>
  <si>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</si>
  <si>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</si>
  <si>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</si>
  <si>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</si>
  <si>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</si>
  <si>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</si>
  <si>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</si>
  <si>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</si>
  <si>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</si>
  <si>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</si>
  <si>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</si>
  <si>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</si>
  <si>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</si>
  <si>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</si>
  <si>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</si>
  <si>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</si>
  <si>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</si>
  <si>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</si>
  <si>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</si>
  <si>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</si>
  <si>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</si>
  <si>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</si>
  <si>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</si>
  <si>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</si>
  <si>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</si>
  <si>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</si>
  <si>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</si>
  <si>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</si>
  <si>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</si>
  <si>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</si>
  <si>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</si>
  <si>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</si>
  <si>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</si>
  <si>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</si>
  <si>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</si>
  <si>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</si>
  <si>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</si>
  <si>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</si>
  <si>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</si>
  <si>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</si>
  <si>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</si>
  <si>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</si>
  <si>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</si>
  <si>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</si>
  <si>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</si>
  <si>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</si>
  <si>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</si>
  <si>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</si>
  <si>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</si>
  <si>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</si>
  <si>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</si>
  <si>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</si>
  <si>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</si>
  <si>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</si>
  <si>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</si>
  <si>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</si>
  <si>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</si>
  <si>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</si>
  <si>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</si>
  <si>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</si>
  <si>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</si>
  <si>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</si>
  <si>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</si>
  <si>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</si>
  <si>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</si>
  <si>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</si>
  <si>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</si>
  <si>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</si>
  <si>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</si>
  <si>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</si>
  <si>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</si>
  <si>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</si>
  <si>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</si>
  <si>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</si>
  <si>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</si>
  <si>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</si>
  <si>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</si>
  <si>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</si>
  <si>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</si>
  <si>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</si>
  <si>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</si>
  <si>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</si>
  <si>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</si>
  <si>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</si>
  <si>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</si>
  <si>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</si>
  <si>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</si>
  <si>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</si>
  <si>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</si>
  <si>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</si>
  <si>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</si>
  <si>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</si>
  <si>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</si>
  <si>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</si>
  <si>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</si>
  <si>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</si>
  <si>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</si>
  <si>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</si>
  <si>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</si>
  <si>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</si>
  <si>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</si>
  <si>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</si>
  <si>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</si>
  <si>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</si>
  <si>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</si>
  <si>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</si>
  <si>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</si>
  <si>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</si>
  <si>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</si>
  <si>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</si>
  <si>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</si>
  <si>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</si>
  <si>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</si>
  <si>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</si>
  <si>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</si>
  <si>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</si>
  <si>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</si>
  <si>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</si>
  <si>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</si>
  <si>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</si>
  <si>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</si>
  <si>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</si>
  <si>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</si>
  <si>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</si>
  <si>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</si>
  <si>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</si>
  <si>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</si>
  <si>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</si>
  <si>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</si>
  <si>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</si>
  <si>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</si>
  <si>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</si>
  <si>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</si>
  <si>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</si>
  <si>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</si>
  <si>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</si>
  <si>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</si>
  <si>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</si>
  <si>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</si>
  <si>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</si>
  <si>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</si>
  <si>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</si>
  <si>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</si>
  <si>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</si>
  <si>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</si>
  <si>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</si>
  <si>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</si>
  <si>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</si>
  <si>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</si>
  <si>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</si>
  <si>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</si>
  <si>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</si>
  <si>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</si>
  <si>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</si>
  <si>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</si>
  <si>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</si>
  <si>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</si>
  <si>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</si>
  <si>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</si>
  <si>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</si>
  <si>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</si>
  <si>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</si>
  <si>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</si>
  <si>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</si>
  <si>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</si>
  <si>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</si>
  <si>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</si>
  <si>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</si>
  <si>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</si>
  <si>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</si>
  <si>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</si>
  <si>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</si>
  <si>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</si>
  <si>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</si>
  <si>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</si>
  <si>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</si>
  <si>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</si>
  <si>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</si>
  <si>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</si>
  <si>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</si>
  <si>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</si>
  <si>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</si>
  <si>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</si>
  <si>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</si>
  <si>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</si>
  <si>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</si>
  <si>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</si>
  <si>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</si>
  <si>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</si>
  <si>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</si>
  <si>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</si>
  <si>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</si>
  <si>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</si>
  <si>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</si>
  <si>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</si>
  <si>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</si>
  <si>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</si>
  <si>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</si>
  <si>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</si>
  <si>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</si>
  <si>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</si>
  <si>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</si>
  <si>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</si>
  <si>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</si>
  <si>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</si>
  <si>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</si>
  <si>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</si>
  <si>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</si>
  <si>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</si>
  <si>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</si>
  <si>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</si>
  <si>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</si>
  <si>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</si>
  <si>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</si>
  <si>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</si>
  <si>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</si>
  <si>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</si>
  <si>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</si>
  <si>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</si>
  <si>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</si>
  <si>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</si>
  <si>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</si>
  <si>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</si>
  <si>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</si>
  <si>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</si>
  <si>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</si>
  <si>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</si>
  <si>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</si>
  <si>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</si>
  <si>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</si>
  <si>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</si>
  <si>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</si>
  <si>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</si>
  <si>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</si>
  <si>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</si>
  <si>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</si>
  <si>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</si>
  <si>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</si>
  <si>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</si>
  <si>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</si>
  <si>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</si>
  <si>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</si>
  <si>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</si>
  <si>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</si>
  <si>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</si>
  <si>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</si>
  <si>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</si>
  <si>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</si>
  <si>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</si>
  <si>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</si>
  <si>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</si>
  <si>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</si>
  <si>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</si>
  <si>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</si>
  <si>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</si>
  <si>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</si>
  <si>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</si>
  <si>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</si>
  <si>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</si>
  <si>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</si>
  <si>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</si>
  <si>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</si>
  <si>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</si>
  <si>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</si>
  <si>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</si>
  <si>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</si>
  <si>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</si>
  <si>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</si>
  <si>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</si>
  <si>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</si>
  <si>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</si>
  <si>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</si>
  <si>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</si>
  <si>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</si>
  <si>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</si>
  <si>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</si>
  <si>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</si>
  <si>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</si>
  <si>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</si>
  <si>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</si>
  <si>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</si>
  <si>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</si>
  <si>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</si>
  <si>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</si>
  <si>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</si>
  <si>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</si>
  <si>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</si>
  <si>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</si>
  <si>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</si>
  <si>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</si>
  <si>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</si>
  <si>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</si>
  <si>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</si>
  <si>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</si>
  <si>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</si>
  <si>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</si>
  <si>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</si>
  <si>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</si>
  <si>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</si>
  <si>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</si>
  <si>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</si>
  <si>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</si>
  <si>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</si>
  <si>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</si>
  <si>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</si>
  <si>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</si>
  <si>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</si>
  <si>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</si>
  <si>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</si>
  <si>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</si>
  <si>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</si>
  <si>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</si>
  <si>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</si>
  <si>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</si>
  <si>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</si>
  <si>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</si>
  <si>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</si>
  <si>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</si>
  <si>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</si>
  <si>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</si>
  <si>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</si>
  <si>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</si>
  <si>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</si>
  <si>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</si>
  <si>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</si>
  <si>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</si>
  <si>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</si>
  <si>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</si>
  <si>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</si>
  <si>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</si>
  <si>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</si>
  <si>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</si>
  <si>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</si>
  <si>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</si>
  <si>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</si>
  <si>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</si>
  <si>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</si>
  <si>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</si>
  <si>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</si>
  <si>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</si>
  <si>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</si>
  <si>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</si>
  <si>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</si>
  <si>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</si>
  <si>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</si>
  <si>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</si>
  <si>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</si>
  <si>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</si>
  <si>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</si>
  <si>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</si>
  <si>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</si>
  <si>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</si>
  <si>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</si>
  <si>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</si>
  <si>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</si>
  <si>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</si>
  <si>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</si>
  <si>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</si>
  <si>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</si>
  <si>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</si>
  <si>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</si>
  <si>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</si>
  <si>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</si>
  <si>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</si>
  <si>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</si>
  <si>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</si>
  <si>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</si>
  <si>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</si>
  <si>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</si>
  <si>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</si>
  <si>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</si>
  <si>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</si>
  <si>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</si>
  <si>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</si>
  <si>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</si>
  <si>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</si>
  <si>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</si>
  <si>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</si>
  <si>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</si>
  <si>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</si>
  <si>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</si>
  <si>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</si>
  <si>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</si>
  <si>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</si>
  <si>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</si>
  <si>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</si>
  <si>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</si>
  <si>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</si>
  <si>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</si>
  <si>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</si>
  <si>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</si>
  <si>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</si>
  <si>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</si>
  <si>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</si>
  <si>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</si>
  <si>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</si>
  <si>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</si>
  <si>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</si>
  <si>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</si>
  <si>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</si>
  <si>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</si>
  <si>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</si>
  <si>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</si>
  <si>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</si>
  <si>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</si>
  <si>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</si>
  <si>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</si>
  <si>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</si>
  <si>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</si>
  <si>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</si>
  <si>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</si>
  <si>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</si>
  <si>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</si>
  <si>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</si>
  <si>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</si>
  <si>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</si>
  <si>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</si>
  <si>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</si>
  <si>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</si>
  <si>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</si>
  <si>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</si>
  <si>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</si>
  <si>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</si>
  <si>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</si>
  <si>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</si>
  <si>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</si>
  <si>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</si>
  <si>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</si>
  <si>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</si>
  <si>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</si>
  <si>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</si>
  <si>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</si>
  <si>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</si>
  <si>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</si>
  <si>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</si>
  <si>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</si>
  <si>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</si>
  <si>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</si>
  <si>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</si>
  <si>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</si>
  <si>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</si>
  <si>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</si>
  <si>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</si>
  <si>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</si>
  <si>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</si>
  <si>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</si>
  <si>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</si>
  <si>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</si>
  <si>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</si>
  <si>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</si>
  <si>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</si>
  <si>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</si>
  <si>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</si>
  <si>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</si>
  <si>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</si>
  <si>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</si>
  <si>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</si>
  <si>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</si>
  <si>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</si>
  <si>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</si>
  <si>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</si>
  <si>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</si>
  <si>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</si>
  <si>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</si>
  <si>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</si>
  <si>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</si>
  <si>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</si>
  <si>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</si>
  <si>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</si>
  <si>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</si>
  <si>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</si>
  <si>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</si>
  <si>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</si>
  <si>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</si>
  <si>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</si>
  <si>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</si>
  <si>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</si>
  <si>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</si>
  <si>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</si>
  <si>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</si>
  <si>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</si>
  <si>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</si>
  <si>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</si>
  <si>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</si>
  <si>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</si>
  <si>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</si>
  <si>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</si>
  <si>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</si>
  <si>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</si>
  <si>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</si>
  <si>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</si>
  <si>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</si>
  <si>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</si>
  <si>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</si>
  <si>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</si>
  <si>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</si>
  <si>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</si>
  <si>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</si>
  <si>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</si>
  <si>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</si>
  <si>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</si>
  <si>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</si>
  <si>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</si>
  <si>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</si>
  <si>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</si>
  <si>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</si>
  <si>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</si>
  <si>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</si>
  <si>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</si>
  <si>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</si>
  <si>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</si>
  <si>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</si>
  <si>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</si>
  <si>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</si>
  <si>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</si>
  <si>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</si>
  <si>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</si>
  <si>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</si>
  <si>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</si>
  <si>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</si>
  <si>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</si>
  <si>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</si>
  <si>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</si>
  <si>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</si>
  <si>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</si>
  <si>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</si>
  <si>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</si>
  <si>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</si>
  <si>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</si>
  <si>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</si>
  <si>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</si>
  <si>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</si>
  <si>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</si>
  <si>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</si>
  <si>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</si>
  <si>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</si>
  <si>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</si>
  <si>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</si>
  <si>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</si>
  <si>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</si>
  <si>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</si>
  <si>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</si>
  <si>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</si>
  <si>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</si>
  <si>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</si>
  <si>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</si>
  <si>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</si>
  <si>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</si>
  <si>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</si>
  <si>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</si>
  <si>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</si>
  <si>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</si>
  <si>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</si>
  <si>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</si>
  <si>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</si>
  <si>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</si>
  <si>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</si>
  <si>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</si>
  <si>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</si>
  <si>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</si>
  <si>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</si>
  <si>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</si>
  <si>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</si>
  <si>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</si>
  <si>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</si>
  <si>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</si>
  <si>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</si>
  <si>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</si>
  <si>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</si>
  <si>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</si>
  <si>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</si>
  <si>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</si>
  <si>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</si>
  <si>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</si>
  <si>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</si>
  <si>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</si>
  <si>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</si>
  <si>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</si>
  <si>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</si>
  <si>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</si>
  <si>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</si>
  <si>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</si>
  <si>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</si>
  <si>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</si>
  <si>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</si>
  <si>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</si>
  <si>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</si>
  <si>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</si>
  <si>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</si>
  <si>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</si>
  <si>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</si>
  <si>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</si>
  <si>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</si>
  <si>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</si>
  <si>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</si>
  <si>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</si>
  <si>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</si>
  <si>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</si>
  <si>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</si>
  <si>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</si>
  <si>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</si>
  <si>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</si>
  <si>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</si>
  <si>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</si>
  <si>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</si>
  <si>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</si>
  <si>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</si>
  <si>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</si>
  <si>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</si>
  <si>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</si>
  <si>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</si>
  <si>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</si>
  <si>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</si>
  <si>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</si>
  <si>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</si>
  <si>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</si>
  <si>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</si>
  <si>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</si>
  <si>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</si>
  <si>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</si>
  <si>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</si>
  <si>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</si>
  <si>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</si>
  <si>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</si>
  <si>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</si>
  <si>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</si>
  <si>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</si>
  <si>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</si>
  <si>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</si>
  <si>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</si>
  <si>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</si>
  <si>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</si>
  <si>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</si>
  <si>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</si>
  <si>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</si>
  <si>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</si>
  <si>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</si>
  <si>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</si>
  <si>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</si>
  <si>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</si>
  <si>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</si>
  <si>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</si>
  <si>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</si>
  <si>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</si>
  <si>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</si>
  <si>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</si>
  <si>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</si>
  <si>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</si>
  <si>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</si>
  <si>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</si>
  <si>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</si>
  <si>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</si>
  <si>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</si>
  <si>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</si>
  <si>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</si>
  <si>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</si>
  <si>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</si>
  <si>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</si>
  <si>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</si>
  <si>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</si>
  <si>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</si>
  <si>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</si>
  <si>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</si>
  <si>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</si>
  <si>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</si>
  <si>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</si>
  <si>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</si>
  <si>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</si>
  <si>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</si>
  <si>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</si>
  <si>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</si>
  <si>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</si>
  <si>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</si>
  <si>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</si>
  <si>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</si>
  <si>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</si>
  <si>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</si>
  <si>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</si>
  <si>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</si>
  <si>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</si>
  <si>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</si>
  <si>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</si>
  <si>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</si>
  <si>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</si>
  <si>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</si>
  <si>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</si>
  <si>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</si>
  <si>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</si>
  <si>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</si>
  <si>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</si>
  <si>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</si>
  <si>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</si>
  <si>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</si>
  <si>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</si>
  <si>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</si>
  <si>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</si>
  <si>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</si>
  <si>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</si>
  <si>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</si>
  <si>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</si>
  <si>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</si>
  <si>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</si>
  <si>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</si>
  <si>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</si>
  <si>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</si>
  <si>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</si>
  <si>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</si>
  <si>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</si>
  <si>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</si>
  <si>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</si>
  <si>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</si>
  <si>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</si>
  <si>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</si>
  <si>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</si>
  <si>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</si>
  <si>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</si>
  <si>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</si>
  <si>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</si>
  <si>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</si>
  <si>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</si>
  <si>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</si>
  <si>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</si>
  <si>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</si>
  <si>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</si>
  <si>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</si>
  <si>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</si>
  <si>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</si>
  <si>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</si>
  <si>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</si>
  <si>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</si>
  <si>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</si>
  <si>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</si>
  <si>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</si>
  <si>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</si>
  <si>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</si>
  <si>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</si>
  <si>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</si>
  <si>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</si>
  <si>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</si>
  <si>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</si>
  <si>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</si>
  <si>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</si>
  <si>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</si>
  <si>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</si>
  <si>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</si>
  <si>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</si>
  <si>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</si>
  <si>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</si>
  <si>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</si>
  <si>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</si>
  <si>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</si>
  <si>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</si>
  <si>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</si>
  <si>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</si>
  <si>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</si>
  <si>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</si>
  <si>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</si>
  <si>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</si>
  <si>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</si>
  <si>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</si>
  <si>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</si>
  <si>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</si>
  <si>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</si>
  <si>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</si>
  <si>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</si>
  <si>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</si>
  <si>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</si>
  <si>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</si>
  <si>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</si>
  <si>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</si>
  <si>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</si>
  <si>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</si>
  <si>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</si>
  <si>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</si>
  <si>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</si>
  <si>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</si>
  <si>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</si>
  <si>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</si>
  <si>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</si>
  <si>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</si>
  <si>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</si>
  <si>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</si>
  <si>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</si>
  <si>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</si>
  <si>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</si>
  <si>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</si>
  <si>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</si>
  <si>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</si>
  <si>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</si>
  <si>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</si>
  <si>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</si>
  <si>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</si>
  <si>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</si>
  <si>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</si>
  <si>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</si>
  <si>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</si>
  <si>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</si>
  <si>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</si>
  <si>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</si>
  <si>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</si>
  <si>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</si>
  <si>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</si>
  <si>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</si>
  <si>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</si>
  <si>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</si>
  <si>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</si>
  <si>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</si>
  <si>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</si>
  <si>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</si>
  <si>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</si>
  <si>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</si>
  <si>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</si>
  <si>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</si>
  <si>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</si>
  <si>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</si>
  <si>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</si>
  <si>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</si>
  <si>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</si>
  <si>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</si>
  <si>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</si>
  <si>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</si>
  <si>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</si>
  <si>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</si>
  <si>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</si>
  <si>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</si>
  <si>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</si>
  <si>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</si>
  <si>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</si>
  <si>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</si>
  <si>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</si>
  <si>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</si>
  <si>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</si>
  <si>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</si>
  <si>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</si>
  <si>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</si>
  <si>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</si>
  <si>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</si>
  <si>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</si>
  <si>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</si>
  <si>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</si>
  <si>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</si>
  <si>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</si>
  <si>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</si>
  <si>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</si>
  <si>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</si>
  <si>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</si>
  <si>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</si>
  <si>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</si>
  <si>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</si>
  <si>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</si>
  <si>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</si>
  <si>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</si>
  <si>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</si>
  <si>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</si>
  <si>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</si>
  <si>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</si>
  <si>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</si>
  <si>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</si>
  <si>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</si>
  <si>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</si>
  <si>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</si>
  <si>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</si>
  <si>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</si>
  <si>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</si>
  <si>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</si>
  <si>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</si>
  <si>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</si>
  <si>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</si>
  <si>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</si>
  <si>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</si>
  <si>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</si>
  <si>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</si>
  <si>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</si>
  <si>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</si>
  <si>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</si>
  <si>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</si>
  <si>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</si>
  <si>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</si>
  <si>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</si>
  <si>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</si>
  <si>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</si>
  <si>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</si>
  <si>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</si>
  <si>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</si>
  <si>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</si>
  <si>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</si>
  <si>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</si>
  <si>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</si>
  <si>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</si>
  <si>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</si>
  <si>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</si>
  <si>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</si>
  <si>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</si>
  <si>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</si>
  <si>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</si>
  <si>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</si>
  <si>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</si>
  <si>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</si>
  <si>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</si>
  <si>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</si>
  <si>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</si>
  <si>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</si>
  <si>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</si>
  <si>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</si>
  <si>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</si>
  <si>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</si>
  <si>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</si>
  <si>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</si>
  <si>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</si>
  <si>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</si>
  <si>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</si>
  <si>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</si>
  <si>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</si>
  <si>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</si>
  <si>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</si>
  <si>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</si>
  <si>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</si>
  <si>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</si>
  <si>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</si>
  <si>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</si>
  <si>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</si>
  <si>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</si>
  <si>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</si>
  <si>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</si>
  <si>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</si>
  <si>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</si>
  <si>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</si>
  <si>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</si>
  <si>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</si>
  <si>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</si>
  <si>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</si>
  <si>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</si>
  <si>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</si>
  <si>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</si>
  <si>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</si>
  <si>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</si>
  <si>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</si>
  <si>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</si>
  <si>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</si>
  <si>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</si>
  <si>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</si>
  <si>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</si>
  <si>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</si>
  <si>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</si>
  <si>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</si>
  <si>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</si>
  <si>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</si>
  <si>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</si>
  <si>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</si>
  <si>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</si>
  <si>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</si>
  <si>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</si>
  <si>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</si>
  <si>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</si>
  <si>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</si>
  <si>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</si>
  <si>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</si>
  <si>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</si>
  <si>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</si>
  <si>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</si>
  <si>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</si>
  <si>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</si>
  <si>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</si>
  <si>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</si>
  <si>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</si>
  <si>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</si>
  <si>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</si>
  <si>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</si>
  <si>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</si>
  <si>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</si>
  <si>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</si>
  <si>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</si>
  <si>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</si>
  <si>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</si>
  <si>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</si>
  <si>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</si>
  <si>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</si>
  <si>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</si>
  <si>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</si>
  <si>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</si>
  <si>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</si>
  <si>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</si>
  <si>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</si>
  <si>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</si>
  <si>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</si>
  <si>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</si>
  <si>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</si>
  <si>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</si>
  <si>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</si>
  <si>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</si>
  <si>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</si>
  <si>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</si>
  <si>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</si>
  <si>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</si>
  <si>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</si>
  <si>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</si>
  <si>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</si>
  <si>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</si>
  <si>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</si>
  <si>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</si>
  <si>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</si>
  <si>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</si>
  <si>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</si>
  <si>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</si>
  <si>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</si>
  <si>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</si>
  <si>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</si>
  <si>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</si>
  <si>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</si>
  <si>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</si>
  <si>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</si>
  <si>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</si>
  <si>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</si>
  <si>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</si>
  <si>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</si>
  <si>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</si>
  <si>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</si>
  <si>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</si>
  <si>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</si>
  <si>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</si>
  <si>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</si>
  <si>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</si>
  <si>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</si>
  <si>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</si>
  <si>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</si>
  <si>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</si>
  <si>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</si>
  <si>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</si>
  <si>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</si>
  <si>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</si>
  <si>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</si>
  <si>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</si>
  <si>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</si>
  <si>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</si>
  <si>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</si>
  <si>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</si>
  <si>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</si>
  <si>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</si>
  <si>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</si>
  <si>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</si>
  <si>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</si>
  <si>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</si>
  <si>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</si>
  <si>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</si>
  <si>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</si>
  <si>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</si>
  <si>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</si>
  <si>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</si>
  <si>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</si>
  <si>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</si>
  <si>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</si>
  <si>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</si>
  <si>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</si>
  <si>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</si>
  <si>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</si>
  <si>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</si>
  <si>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</si>
  <si>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</si>
  <si>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</si>
  <si>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</si>
  <si>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</si>
  <si>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</si>
  <si>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</si>
  <si>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</si>
  <si>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</si>
  <si>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</si>
  <si>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</si>
  <si>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</si>
  <si>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</si>
  <si>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</si>
  <si>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</si>
  <si>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</si>
  <si>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</si>
  <si>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</si>
  <si>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</si>
  <si>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</si>
  <si>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</si>
  <si>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</si>
  <si>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</si>
  <si>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</si>
  <si>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</si>
  <si>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</si>
  <si>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</si>
  <si>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</si>
  <si>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</si>
  <si>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</si>
  <si>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</si>
  <si>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</si>
  <si>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</si>
  <si>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</si>
  <si>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</si>
  <si>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</si>
  <si>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</si>
  <si>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</si>
  <si>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</si>
  <si>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</si>
  <si>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</si>
  <si>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</si>
  <si>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</si>
  <si>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</si>
  <si>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</si>
  <si>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</si>
  <si>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</si>
  <si>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</si>
  <si>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</si>
  <si>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</si>
  <si>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</si>
  <si>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</si>
  <si>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</si>
  <si>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</si>
  <si>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</si>
  <si>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</si>
  <si>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</si>
  <si>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</si>
  <si>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</si>
  <si>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</si>
  <si>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</si>
  <si>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</si>
  <si>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</si>
  <si>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</si>
  <si>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</si>
  <si>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</si>
  <si>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</si>
  <si>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</si>
  <si>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</si>
  <si>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</si>
  <si>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</si>
  <si>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</si>
  <si>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</si>
  <si>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</si>
  <si>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</si>
  <si>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</si>
  <si>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</si>
  <si>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</si>
  <si>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</si>
  <si>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</si>
  <si>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</si>
  <si>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</si>
  <si>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</si>
  <si>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</si>
  <si>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</si>
  <si>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</si>
  <si>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</si>
  <si>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</si>
  <si>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</si>
  <si>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</si>
  <si>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</si>
  <si>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</si>
  <si>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</si>
  <si>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</si>
  <si>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</si>
  <si>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</si>
  <si>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</si>
  <si>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</si>
  <si>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</si>
  <si>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</si>
  <si>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</si>
  <si>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</si>
  <si>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</si>
  <si>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</si>
  <si>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</si>
  <si>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</si>
  <si>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</si>
  <si>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</si>
  <si>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</si>
  <si>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</si>
  <si>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</si>
  <si>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</si>
  <si>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</si>
  <si>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</si>
  <si>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</si>
  <si>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</si>
  <si>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</si>
  <si>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</si>
  <si>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</si>
  <si>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</si>
  <si>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</si>
  <si>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</si>
  <si>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</si>
  <si>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</si>
  <si>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</si>
  <si>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</si>
  <si>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</si>
  <si>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</si>
  <si>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</si>
  <si>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</si>
  <si>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</si>
  <si>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</si>
  <si>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</si>
  <si>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</si>
  <si>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</si>
  <si>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</si>
  <si>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</si>
  <si>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</si>
  <si>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</si>
  <si>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</si>
  <si>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</si>
  <si>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</si>
  <si>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</si>
  <si>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</si>
  <si>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</si>
  <si>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</si>
  <si>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</si>
  <si>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</si>
  <si>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</si>
  <si>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</si>
  <si>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</si>
  <si>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</si>
  <si>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</si>
  <si>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</si>
  <si>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</si>
  <si>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</si>
  <si>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</si>
  <si>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</si>
  <si>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</si>
  <si>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</si>
  <si>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</si>
  <si>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</si>
  <si>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</si>
  <si>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</si>
  <si>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</si>
  <si>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</si>
  <si>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</si>
  <si>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</si>
  <si>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</si>
  <si>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</si>
  <si>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</si>
  <si>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</si>
  <si>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</si>
  <si>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</si>
  <si>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</si>
  <si>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</si>
  <si>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</si>
  <si>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</si>
  <si>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</si>
  <si>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</si>
  <si>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</si>
  <si>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</si>
  <si>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</si>
  <si>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</si>
  <si>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</si>
  <si>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</si>
  <si>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</si>
  <si>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</si>
  <si>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</si>
  <si>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</si>
  <si>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</si>
  <si>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</si>
  <si>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</si>
  <si>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</si>
  <si>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</si>
  <si>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</si>
  <si>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</si>
  <si>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</si>
  <si>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</si>
  <si>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</si>
  <si>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</si>
  <si>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</si>
  <si>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</si>
  <si>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</si>
  <si>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</si>
  <si>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</si>
  <si>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</si>
  <si>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</si>
  <si>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</si>
  <si>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</si>
  <si>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</si>
  <si>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</si>
  <si>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</si>
  <si>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</si>
  <si>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</si>
  <si>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</si>
  <si>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</si>
  <si>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</si>
  <si>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</si>
  <si>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</si>
  <si>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</si>
  <si>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</si>
  <si>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</si>
  <si>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</si>
  <si>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</si>
  <si>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</si>
  <si>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</si>
  <si>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</si>
  <si>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</si>
  <si>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</si>
  <si>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</si>
  <si>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</si>
  <si>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</si>
  <si>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</si>
  <si>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</si>
  <si>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</si>
  <si>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</si>
  <si>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</si>
  <si>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</si>
  <si>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</si>
  <si>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</si>
  <si>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</si>
  <si>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</si>
  <si>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</si>
  <si>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</si>
  <si>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</si>
  <si>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</si>
  <si>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</si>
  <si>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</si>
  <si>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</si>
  <si>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</si>
  <si>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</si>
  <si>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</si>
  <si>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</si>
  <si>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</si>
  <si>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</si>
  <si>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</si>
  <si>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</si>
  <si>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</si>
  <si>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</si>
  <si>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</si>
  <si>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</si>
  <si>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</si>
  <si>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</si>
  <si>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</si>
  <si>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</si>
  <si>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</si>
  <si>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</si>
  <si>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</si>
  <si>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</si>
  <si>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</si>
  <si>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</si>
  <si>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</si>
  <si>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</si>
  <si>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</si>
  <si>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</si>
  <si>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</si>
  <si>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</si>
  <si>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</si>
  <si>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</si>
  <si>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</si>
  <si>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</si>
  <si>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</si>
  <si>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</si>
  <si>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</si>
  <si>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</si>
  <si>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</si>
  <si>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</si>
  <si>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</si>
  <si>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</si>
  <si>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</si>
  <si>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</si>
  <si>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</si>
  <si>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</si>
  <si>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</si>
  <si>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</si>
  <si>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</si>
  <si>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</si>
  <si>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</si>
  <si>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</si>
  <si>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</si>
  <si>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</si>
  <si>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</si>
  <si>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</si>
  <si>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</si>
  <si>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</si>
  <si>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</si>
  <si>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</si>
  <si>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</si>
  <si>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</si>
  <si>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</si>
  <si>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</si>
  <si>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</si>
  <si>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</si>
  <si>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</si>
  <si>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</si>
  <si>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</si>
  <si>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</si>
  <si>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</si>
  <si>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</si>
  <si>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</si>
  <si>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</si>
  <si>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</si>
  <si>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</si>
  <si>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</si>
  <si>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</si>
  <si>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</si>
  <si>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</si>
  <si>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</si>
  <si>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</si>
  <si>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</si>
  <si>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</si>
  <si>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</si>
  <si>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</si>
  <si>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</si>
  <si>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</si>
  <si>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</si>
  <si>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</si>
  <si>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</si>
  <si>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</si>
  <si>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</si>
  <si>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</si>
  <si>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</si>
  <si>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</si>
  <si>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</si>
  <si>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</si>
  <si>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</si>
  <si>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</si>
  <si>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</si>
  <si>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</si>
  <si>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</si>
  <si>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</si>
  <si>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</si>
  <si>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</si>
  <si>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</si>
  <si>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</si>
  <si>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</si>
  <si>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</si>
  <si>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</si>
  <si>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</si>
  <si>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</si>
  <si>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</si>
  <si>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</si>
  <si>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</si>
  <si>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</si>
  <si>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</si>
  <si>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</si>
  <si>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</si>
  <si>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</si>
  <si>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</si>
  <si>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</si>
  <si>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</si>
  <si>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</si>
  <si>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</si>
  <si>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</si>
  <si>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</si>
  <si>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</si>
  <si>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</si>
  <si>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</si>
  <si>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</si>
  <si>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</si>
  <si>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</si>
  <si>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</si>
  <si>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</si>
  <si>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</si>
  <si>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</si>
  <si>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</si>
  <si>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</si>
  <si>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</si>
  <si>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</si>
  <si>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</si>
  <si>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</si>
  <si>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</si>
  <si>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</si>
  <si>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</si>
  <si>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</si>
  <si>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</si>
  <si>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</si>
  <si>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</si>
  <si>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</si>
  <si>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</si>
  <si>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</si>
  <si>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</si>
  <si>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</si>
  <si>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</si>
  <si>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</si>
  <si>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</si>
  <si>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</si>
  <si>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</si>
  <si>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</si>
  <si>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</si>
  <si>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</si>
  <si>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</si>
  <si>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</si>
  <si>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</si>
  <si>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</si>
  <si>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</si>
  <si>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</si>
  <si>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</si>
  <si>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</si>
  <si>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</si>
  <si>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</si>
  <si>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</si>
  <si>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</si>
  <si>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</si>
  <si>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</si>
  <si>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</si>
  <si>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</si>
  <si>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</si>
  <si>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</si>
  <si>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</si>
  <si>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</si>
  <si>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</si>
  <si>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</si>
  <si>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</si>
  <si>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</si>
  <si>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</si>
  <si>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</si>
  <si>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</si>
  <si>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</si>
  <si>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</si>
  <si>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</si>
  <si>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</si>
  <si>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</si>
  <si>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</si>
  <si>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</si>
  <si>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</si>
  <si>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</si>
  <si>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</si>
  <si>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</si>
  <si>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</si>
  <si>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</si>
  <si>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</si>
  <si>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</si>
  <si>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</si>
  <si>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</si>
  <si>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</si>
  <si>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</si>
  <si>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</si>
  <si>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</si>
  <si>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</si>
  <si>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</si>
  <si>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</si>
  <si>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</si>
  <si>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</si>
  <si>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</si>
  <si>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</si>
  <si>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</si>
  <si>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</si>
  <si>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</si>
  <si>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</si>
  <si>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</si>
  <si>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</si>
  <si>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</si>
  <si>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</si>
  <si>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</si>
  <si>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</si>
  <si>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</si>
  <si>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</si>
  <si>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</si>
  <si>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</si>
  <si>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</si>
  <si>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</si>
  <si>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</si>
  <si>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</si>
  <si>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</si>
  <si>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</si>
  <si>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</si>
  <si>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</si>
  <si>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</si>
  <si>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</si>
  <si>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</si>
  <si>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</si>
  <si>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</si>
  <si>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</si>
  <si>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</si>
  <si>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</si>
  <si>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</si>
  <si>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</si>
  <si>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</si>
  <si>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</si>
  <si>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</si>
  <si>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</si>
  <si>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</si>
  <si>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</si>
  <si>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</si>
  <si>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</si>
  <si>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</si>
  <si>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</si>
  <si>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</si>
  <si>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</si>
  <si>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</si>
  <si>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</si>
  <si>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</si>
  <si>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</si>
  <si>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</si>
  <si>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</si>
  <si>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</si>
  <si>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</si>
  <si>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</si>
  <si>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</si>
  <si>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</si>
  <si>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</si>
  <si>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</si>
  <si>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</si>
  <si>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</si>
  <si>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</si>
  <si>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</si>
  <si>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</si>
  <si>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</si>
  <si>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</si>
  <si>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</si>
  <si>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</si>
  <si>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</si>
  <si>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</si>
  <si>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</si>
  <si>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</si>
  <si>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</si>
  <si>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</si>
  <si>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</si>
  <si>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</si>
  <si>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</si>
  <si>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</si>
  <si>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</si>
  <si>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</si>
  <si>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</si>
  <si>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</si>
  <si>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</si>
  <si>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</si>
  <si>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</si>
  <si>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</si>
  <si>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</si>
  <si>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</si>
  <si>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</si>
  <si>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</si>
  <si>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</si>
  <si>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</si>
  <si>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</si>
  <si>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</si>
  <si>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</si>
  <si>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</si>
  <si>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</si>
  <si>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</si>
  <si>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</si>
  <si>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</si>
  <si>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</si>
  <si>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</si>
  <si>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</si>
  <si>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</si>
  <si>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</si>
  <si>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</si>
  <si>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</si>
  <si>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</si>
  <si>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</si>
  <si>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</si>
  <si>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</si>
  <si>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</si>
  <si>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</si>
  <si>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</si>
  <si>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</si>
  <si>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</si>
  <si>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</si>
  <si>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</si>
  <si>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</si>
  <si>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</si>
  <si>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</si>
  <si>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</si>
  <si>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</si>
  <si>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</si>
  <si>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</si>
  <si>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</si>
  <si>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</si>
  <si>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</si>
  <si>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</si>
  <si>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</si>
  <si>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</si>
  <si>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</si>
  <si>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</si>
  <si>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</si>
  <si>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</si>
  <si>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</si>
  <si>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</si>
  <si>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</si>
  <si>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</si>
  <si>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</si>
  <si>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</si>
  <si>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</si>
  <si>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</si>
  <si>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</si>
  <si>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</si>
  <si>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</si>
  <si>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</si>
  <si>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</si>
  <si>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</si>
  <si>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</si>
  <si>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</si>
  <si>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</si>
  <si>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</si>
  <si>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</si>
  <si>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</si>
  <si>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</si>
  <si>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</si>
  <si>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</si>
  <si>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</si>
  <si>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</si>
  <si>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</si>
  <si>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</si>
  <si>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</si>
  <si>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</si>
  <si>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</si>
  <si>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</si>
  <si>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</si>
  <si>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</si>
  <si>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</si>
  <si>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</si>
  <si>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</si>
  <si>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</si>
  <si>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</si>
  <si>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</si>
  <si>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</si>
  <si>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</si>
  <si>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</si>
  <si>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</si>
  <si>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</si>
  <si>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</si>
  <si>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</si>
  <si>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</si>
  <si>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</si>
  <si>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</si>
  <si>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</si>
  <si>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</si>
  <si>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</si>
  <si>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</si>
  <si>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</si>
  <si>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</si>
  <si>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</si>
  <si>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</si>
  <si>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</si>
  <si>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</si>
  <si>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</si>
  <si>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</si>
  <si>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</si>
  <si>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</si>
  <si>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</si>
  <si>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</si>
  <si>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</si>
  <si>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</si>
  <si>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</si>
  <si>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</si>
  <si>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</si>
  <si>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</si>
  <si>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</si>
  <si>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</si>
  <si>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</si>
  <si>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</si>
  <si>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</si>
  <si>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</si>
  <si>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</si>
  <si>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</si>
  <si>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</si>
  <si>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</si>
  <si>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</si>
  <si>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</si>
  <si>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</si>
  <si>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</si>
  <si>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</si>
  <si>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</si>
  <si>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</si>
  <si>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</si>
  <si>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</si>
  <si>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</si>
  <si>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</si>
  <si>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</si>
  <si>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</si>
  <si>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</si>
  <si>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</si>
  <si>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</si>
  <si>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</si>
  <si>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</si>
  <si>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</si>
  <si>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</si>
  <si>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</si>
  <si>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</si>
  <si>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</si>
  <si>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</si>
  <si>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</si>
  <si>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</si>
  <si>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</si>
  <si>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</si>
  <si>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</si>
  <si>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</si>
  <si>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</si>
  <si>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</si>
  <si>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</si>
  <si>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</si>
  <si>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</si>
  <si>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</si>
  <si>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</si>
  <si>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</si>
  <si>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</si>
  <si>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</si>
  <si>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</si>
  <si>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</si>
  <si>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</si>
  <si>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</si>
  <si>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</si>
  <si>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</si>
  <si>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</si>
  <si>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</si>
  <si>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</si>
  <si>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</si>
  <si>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</si>
  <si>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</si>
  <si>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</si>
  <si>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</si>
  <si>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</si>
  <si>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</si>
  <si>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</si>
  <si>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</si>
  <si>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</si>
  <si>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</si>
  <si>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</si>
  <si>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</si>
  <si>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</si>
  <si>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</si>
  <si>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</si>
  <si>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</si>
  <si>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</si>
  <si>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</si>
  <si>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</si>
  <si>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</si>
  <si>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</si>
  <si>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</si>
  <si>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</si>
  <si>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</si>
  <si>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</si>
  <si>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</si>
  <si>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</si>
  <si>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</si>
  <si>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</si>
  <si>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</si>
  <si>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</si>
  <si>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</si>
  <si>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</si>
  <si>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</si>
  <si>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</si>
  <si>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</si>
  <si>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</si>
  <si>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</si>
  <si>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</si>
  <si>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</si>
  <si>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</si>
  <si>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</si>
  <si>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</si>
  <si>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</si>
  <si>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</si>
  <si>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</si>
  <si>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</si>
  <si>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</si>
  <si>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</si>
  <si>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</si>
  <si>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</si>
  <si>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</si>
  <si>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</si>
  <si>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</si>
  <si>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</si>
  <si>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</si>
  <si>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</si>
  <si>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</si>
  <si>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</si>
  <si>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</si>
  <si>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</si>
  <si>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</si>
  <si>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</si>
  <si>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</si>
  <si>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</si>
  <si>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</si>
  <si>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</si>
  <si>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</si>
  <si>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</si>
  <si>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</si>
  <si>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</si>
  <si>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</si>
  <si>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</si>
  <si>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</si>
  <si>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</si>
  <si>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</si>
  <si>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</si>
  <si>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</si>
  <si>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</si>
  <si>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</si>
  <si>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</si>
  <si>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</si>
  <si>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</si>
  <si>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</si>
  <si>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</si>
  <si>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</si>
  <si>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</si>
  <si>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</si>
  <si>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</si>
  <si>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</si>
  <si>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</si>
  <si>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</si>
  <si>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</si>
  <si>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</si>
  <si>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</si>
  <si>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</si>
  <si>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</si>
  <si>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</si>
  <si>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</si>
  <si>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</si>
  <si>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</si>
  <si>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</si>
  <si>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</si>
  <si>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</si>
  <si>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</si>
  <si>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</si>
  <si>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</si>
  <si>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</si>
  <si>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</si>
  <si>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</si>
  <si>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</si>
  <si>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</si>
  <si>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</si>
  <si>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</si>
  <si>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</si>
  <si>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</si>
  <si>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</si>
  <si>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</si>
  <si>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</si>
  <si>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</si>
  <si>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</si>
  <si>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</si>
  <si>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</si>
  <si>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</si>
  <si>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</si>
  <si>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</si>
  <si>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</si>
  <si>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</si>
  <si>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</si>
  <si>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</si>
  <si>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</si>
  <si>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</si>
  <si>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</si>
  <si>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</si>
  <si>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</si>
  <si>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</si>
  <si>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</si>
  <si>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</si>
  <si>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</si>
  <si>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</si>
  <si>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</si>
  <si>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</si>
  <si>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</si>
  <si>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</si>
  <si>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</si>
  <si>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</si>
  <si>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</si>
  <si>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</si>
  <si>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</si>
  <si>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</si>
  <si>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</si>
  <si>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</si>
  <si>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</si>
  <si>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</si>
  <si>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</si>
  <si>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</si>
  <si>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</si>
  <si>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</si>
  <si>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</si>
  <si>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</si>
  <si>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</si>
  <si>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</si>
  <si>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</si>
  <si>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</si>
  <si>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</si>
  <si>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</si>
  <si>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</si>
  <si>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</si>
  <si>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</si>
  <si>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</si>
  <si>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</si>
  <si>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</si>
  <si>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</si>
  <si>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</si>
  <si>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</si>
  <si>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</si>
  <si>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</si>
  <si>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</si>
  <si>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</si>
  <si>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</si>
  <si>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</si>
  <si>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</si>
  <si>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</si>
  <si>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</si>
  <si>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</si>
  <si>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</si>
  <si>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</si>
  <si>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</si>
  <si>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</si>
  <si>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</si>
  <si>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</si>
  <si>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</si>
  <si>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</si>
  <si>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</si>
  <si>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</si>
  <si>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</si>
  <si>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</si>
  <si>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</si>
  <si>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</si>
  <si>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</si>
  <si>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</si>
  <si>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</si>
  <si>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</si>
  <si>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</si>
  <si>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</si>
  <si>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</si>
  <si>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</si>
  <si>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</si>
  <si>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</si>
  <si>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</si>
  <si>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</si>
  <si>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</si>
  <si>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</si>
  <si>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</si>
  <si>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</si>
  <si>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</si>
  <si>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</si>
  <si>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</si>
  <si>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</si>
  <si>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</si>
  <si>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</si>
  <si>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</si>
  <si>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</si>
  <si>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</si>
  <si>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</si>
  <si>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</si>
  <si>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</si>
  <si>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</si>
  <si>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</si>
  <si>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</si>
  <si>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</si>
  <si>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</si>
  <si>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</si>
  <si>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</si>
  <si>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</si>
  <si>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</si>
  <si>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</si>
  <si>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</si>
  <si>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</si>
  <si>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</si>
  <si>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</si>
  <si>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</si>
  <si>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</si>
  <si>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</si>
  <si>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</si>
  <si>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</si>
  <si>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</si>
  <si>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</si>
  <si>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</si>
  <si>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</si>
  <si>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</si>
  <si>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</si>
  <si>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</si>
  <si>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</si>
  <si>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</si>
  <si>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</si>
  <si>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</si>
  <si>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</si>
  <si>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</si>
  <si>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</si>
  <si>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</si>
  <si>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</si>
  <si>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</si>
  <si>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</si>
  <si>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</si>
  <si>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</si>
  <si>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</si>
  <si>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</si>
  <si>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</si>
  <si>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</si>
  <si>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</si>
  <si>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</si>
  <si>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</si>
  <si>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</si>
  <si>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</si>
  <si>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</si>
  <si>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</si>
  <si>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</si>
  <si>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</si>
  <si>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</si>
  <si>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</si>
  <si>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</si>
  <si>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</si>
  <si>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</si>
  <si>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</si>
  <si>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</si>
  <si>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</si>
  <si>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</si>
  <si>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</si>
  <si>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</si>
  <si>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</si>
  <si>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</si>
  <si>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</si>
  <si>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</si>
  <si>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</si>
  <si>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</si>
  <si>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</si>
  <si>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</si>
  <si>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</si>
  <si>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</si>
  <si>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</si>
  <si>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</si>
  <si>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</si>
  <si>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</si>
  <si>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</si>
  <si>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</si>
  <si>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</si>
  <si>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</si>
  <si>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</si>
  <si>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</si>
  <si>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</si>
  <si>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</si>
  <si>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</si>
  <si>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</si>
  <si>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</si>
  <si>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</si>
  <si>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</si>
  <si>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</si>
  <si>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</si>
  <si>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</si>
  <si>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</si>
  <si>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</si>
  <si>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</si>
  <si>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</si>
  <si>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</si>
  <si>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</si>
  <si>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</si>
  <si>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</si>
  <si>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</si>
  <si>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</si>
  <si>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</si>
  <si>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</si>
  <si>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</si>
  <si>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</si>
  <si>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</si>
  <si>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</si>
  <si>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</si>
  <si>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</si>
  <si>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</si>
  <si>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</si>
  <si>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</si>
  <si>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</si>
  <si>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</si>
  <si>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</si>
  <si>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</si>
  <si>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</si>
  <si>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</si>
  <si>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</si>
  <si>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</si>
  <si>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</si>
  <si>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</si>
  <si>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</si>
  <si>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</si>
  <si>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</si>
  <si>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</si>
  <si>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</si>
  <si>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</si>
  <si>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</si>
  <si>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</si>
  <si>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</si>
  <si>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</si>
  <si>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</si>
  <si>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</si>
  <si>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</si>
  <si>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</si>
  <si>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</si>
  <si>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</si>
  <si>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</si>
  <si>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</si>
  <si>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</si>
  <si>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</si>
  <si>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</si>
  <si>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</si>
  <si>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</si>
  <si>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</si>
  <si>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</si>
  <si>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</si>
  <si>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</si>
  <si>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</si>
  <si>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</si>
  <si>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</si>
  <si>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</si>
  <si>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</si>
  <si>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</si>
  <si>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</si>
  <si>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</si>
  <si>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</si>
  <si>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</si>
  <si>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</si>
  <si>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</si>
  <si>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</si>
  <si>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</si>
  <si>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</si>
  <si>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</si>
  <si>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</si>
  <si>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</si>
  <si>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</si>
  <si>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</si>
  <si>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</si>
  <si>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</si>
  <si>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</si>
  <si>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</si>
  <si>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</si>
  <si>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</si>
  <si>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</si>
  <si>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</si>
  <si>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</si>
  <si>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</si>
  <si>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</si>
  <si>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</si>
  <si>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</si>
  <si>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</si>
  <si>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</si>
  <si>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</si>
  <si>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</si>
  <si>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</si>
  <si>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</si>
  <si>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</si>
  <si>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</si>
  <si>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</si>
  <si>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</si>
  <si>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</si>
  <si>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</si>
  <si>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</si>
  <si>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</si>
  <si>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</si>
  <si>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</si>
  <si>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</si>
  <si>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</si>
  <si>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</si>
  <si>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</si>
  <si>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</si>
  <si>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</si>
  <si>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</si>
  <si>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</si>
  <si>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</si>
  <si>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</si>
  <si>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</si>
  <si>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</si>
  <si>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</si>
  <si>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</si>
  <si>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</si>
  <si>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</si>
  <si>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</si>
  <si>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</si>
  <si>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</si>
  <si>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</si>
  <si>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</si>
  <si>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</si>
  <si>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</si>
  <si>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</si>
  <si>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</si>
  <si>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</si>
  <si>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</si>
  <si>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</si>
  <si>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</si>
  <si>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</si>
  <si>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</si>
  <si>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</si>
  <si>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</si>
  <si>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</si>
  <si>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</si>
  <si>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</si>
  <si>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</si>
  <si>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</si>
  <si>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</si>
  <si>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</si>
  <si>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</si>
  <si>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</si>
  <si>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</si>
  <si>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</si>
  <si>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</si>
  <si>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</si>
  <si>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</si>
  <si>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</si>
  <si>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</si>
  <si>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</si>
  <si>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</si>
  <si>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</si>
  <si>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</si>
  <si>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</si>
  <si>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</si>
  <si>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</si>
  <si>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</si>
  <si>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</si>
  <si>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</si>
  <si>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</si>
  <si>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</si>
  <si>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</si>
  <si>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</si>
  <si>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</si>
  <si>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</si>
  <si>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</si>
  <si>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</si>
  <si>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</si>
  <si>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</si>
  <si>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</si>
  <si>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</si>
  <si>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</si>
  <si>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</si>
  <si>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</si>
  <si>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</si>
  <si>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</si>
  <si>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</si>
  <si>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</si>
  <si>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</si>
  <si>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</si>
  <si>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</si>
  <si>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</si>
  <si>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</si>
  <si>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</si>
  <si>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</si>
  <si>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</si>
  <si>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</si>
  <si>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</si>
  <si>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</si>
  <si>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</si>
  <si>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</si>
  <si>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</si>
  <si>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</si>
  <si>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</si>
  <si>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</si>
  <si>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</si>
  <si>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</si>
  <si>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</si>
  <si>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</si>
  <si>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</si>
  <si>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</si>
  <si>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</si>
  <si>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</si>
  <si>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</si>
  <si>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</si>
  <si>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</si>
  <si>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</si>
  <si>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</si>
  <si>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</si>
  <si>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</si>
  <si>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</si>
  <si>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</si>
  <si>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</si>
  <si>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</si>
  <si>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</si>
  <si>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</si>
  <si>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</si>
  <si>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</si>
  <si>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</si>
  <si>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</si>
  <si>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</si>
  <si>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</si>
  <si>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</si>
  <si>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</si>
  <si>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</si>
  <si>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</si>
  <si>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</si>
  <si>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</si>
  <si>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</si>
  <si>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</si>
  <si>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</si>
  <si>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</si>
  <si>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</si>
  <si>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</si>
  <si>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</si>
  <si>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</si>
  <si>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</si>
  <si>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</si>
  <si>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</si>
  <si>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</si>
  <si>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</si>
  <si>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</si>
  <si>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</si>
  <si>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</si>
  <si>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</si>
  <si>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</si>
  <si>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</si>
  <si>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</si>
  <si>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</si>
  <si>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</si>
  <si>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</si>
  <si>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</si>
  <si>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</si>
  <si>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</si>
  <si>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</si>
  <si>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</si>
  <si>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</si>
  <si>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</si>
  <si>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</si>
  <si>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</si>
  <si>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</si>
  <si>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</si>
  <si>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</si>
  <si>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</si>
  <si>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</si>
  <si>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</si>
  <si>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</si>
  <si>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</si>
  <si>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</si>
  <si>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</si>
  <si>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</si>
  <si>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</si>
  <si>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</si>
  <si>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</si>
  <si>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</si>
  <si>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</si>
  <si>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</si>
  <si>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</si>
  <si>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</si>
  <si>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</si>
  <si>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</si>
  <si>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</si>
  <si>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</si>
  <si>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</si>
  <si>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</si>
  <si>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</si>
  <si>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</si>
  <si>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</si>
  <si>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</si>
  <si>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</si>
  <si>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</si>
  <si>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</si>
  <si>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</si>
  <si>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</si>
  <si>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</si>
  <si>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</si>
  <si>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</si>
  <si>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</si>
  <si>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</si>
  <si>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</si>
  <si>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</si>
  <si>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</si>
  <si>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</si>
  <si>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</si>
  <si>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</si>
  <si>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</si>
  <si>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</si>
  <si>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</si>
  <si>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</si>
  <si>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</si>
  <si>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</si>
  <si>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</si>
  <si>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</si>
  <si>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</si>
  <si>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</si>
  <si>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</si>
  <si>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</si>
  <si>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</si>
  <si>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</si>
  <si>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</si>
  <si>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</si>
  <si>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</si>
  <si>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</si>
  <si>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</si>
  <si>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</si>
  <si>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</si>
  <si>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</si>
  <si>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</si>
  <si>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</si>
  <si>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</si>
  <si>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</si>
  <si>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</si>
  <si>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</si>
  <si>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</si>
  <si>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</si>
  <si>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</si>
  <si>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</si>
  <si>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</si>
  <si>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</si>
  <si>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</si>
  <si>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</si>
  <si>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</si>
  <si>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</si>
  <si>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</si>
  <si>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</si>
  <si>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</si>
  <si>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</si>
  <si>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</si>
  <si>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</si>
  <si>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</si>
  <si>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</si>
  <si>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</si>
  <si>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</si>
  <si>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</si>
  <si>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</si>
  <si>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</si>
  <si>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</si>
  <si>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</si>
  <si>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</si>
  <si>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</si>
  <si>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</si>
  <si>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</si>
  <si>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</si>
  <si>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</si>
  <si>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</si>
  <si>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</si>
  <si>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</si>
  <si>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</si>
  <si>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</si>
  <si>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</si>
  <si>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</si>
  <si>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</si>
  <si>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</si>
  <si>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</si>
  <si>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</si>
  <si>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</si>
  <si>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</si>
  <si>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</si>
  <si>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</si>
  <si>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</si>
  <si>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</si>
  <si>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</si>
  <si>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</si>
  <si>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</si>
  <si>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</si>
  <si>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</si>
  <si>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</si>
  <si>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</si>
  <si>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</si>
  <si>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</si>
  <si>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</si>
  <si>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</si>
  <si>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</si>
  <si>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</si>
  <si>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</si>
  <si>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</si>
  <si>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</si>
  <si>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</si>
  <si>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</si>
  <si>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</si>
  <si>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</si>
  <si>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</si>
  <si>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</si>
  <si>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</si>
  <si>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</si>
  <si>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</si>
  <si>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</si>
  <si>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</si>
  <si>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</si>
  <si>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</si>
  <si>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</si>
  <si>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</si>
  <si>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</si>
  <si>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</si>
  <si>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</si>
  <si>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</si>
  <si>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</si>
  <si>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</si>
  <si>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</si>
  <si>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</si>
  <si>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</si>
  <si>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</si>
  <si>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</si>
  <si>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</si>
  <si>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</si>
  <si>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</si>
  <si>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</si>
  <si>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</si>
  <si>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</si>
  <si>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</si>
  <si>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</si>
  <si>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</si>
  <si>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</si>
  <si>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</si>
  <si>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</si>
  <si>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</si>
  <si>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</si>
  <si>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</si>
  <si>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</si>
  <si>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</si>
  <si>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</si>
  <si>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</si>
  <si>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</si>
  <si>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</si>
  <si>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</si>
  <si>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</si>
  <si>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</si>
  <si>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</si>
  <si>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</si>
  <si>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</si>
  <si>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</si>
  <si>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</si>
  <si>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</si>
  <si>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</si>
  <si>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</si>
  <si>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</si>
  <si>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</si>
  <si>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</si>
  <si>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</si>
  <si>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</si>
  <si>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</si>
  <si>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</si>
  <si>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</si>
  <si>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</si>
  <si>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</si>
  <si>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</si>
  <si>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</si>
  <si>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</si>
  <si>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</si>
  <si>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</si>
  <si>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</si>
  <si>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</si>
  <si>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</si>
  <si>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</si>
  <si>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</si>
  <si>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</si>
  <si>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</si>
  <si>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</si>
  <si>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</si>
  <si>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</si>
  <si>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</si>
  <si>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</si>
  <si>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</si>
  <si>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</si>
  <si>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</si>
  <si>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</si>
  <si>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</si>
  <si>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</si>
  <si>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</si>
  <si>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</si>
  <si>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</si>
  <si>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</si>
  <si>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</si>
  <si>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</si>
  <si>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</si>
  <si>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</si>
  <si>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</si>
  <si>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</si>
  <si>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</si>
  <si>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</si>
  <si>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</si>
  <si>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</si>
  <si>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</si>
  <si>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</si>
  <si>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</si>
  <si>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</si>
  <si>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</si>
  <si>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</si>
  <si>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</si>
  <si>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</si>
  <si>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</si>
  <si>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</si>
  <si>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</si>
  <si>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</si>
  <si>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</si>
  <si>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</si>
  <si>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</si>
  <si>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</si>
  <si>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</si>
  <si>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</si>
  <si>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</si>
  <si>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</si>
  <si>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</si>
  <si>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</si>
  <si>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</si>
  <si>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</si>
  <si>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</si>
  <si>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</si>
  <si>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</si>
  <si>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</si>
  <si>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</si>
  <si>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</si>
  <si>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</si>
  <si>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</si>
  <si>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</si>
  <si>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</si>
  <si>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</si>
  <si>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</si>
  <si>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</si>
  <si>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</si>
  <si>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</si>
  <si>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</si>
  <si>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</si>
  <si>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</si>
  <si>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</si>
  <si>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</si>
  <si>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</si>
  <si>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</si>
  <si>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</si>
  <si>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</si>
  <si>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</si>
  <si>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</si>
  <si>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</si>
  <si>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</si>
  <si>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</si>
  <si>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</si>
  <si>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</si>
  <si>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</si>
  <si>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</si>
  <si>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</si>
  <si>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</si>
  <si>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</si>
  <si>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</si>
  <si>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</si>
  <si>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</si>
  <si>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</si>
  <si>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</si>
  <si>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</si>
  <si>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</si>
  <si>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</si>
  <si>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</si>
  <si>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</si>
  <si>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</si>
  <si>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</si>
  <si>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</si>
  <si>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</si>
  <si>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</si>
  <si>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</si>
  <si>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</si>
  <si>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</si>
  <si>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</si>
  <si>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</si>
  <si>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</si>
  <si>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</si>
  <si>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</si>
  <si>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</si>
  <si>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</si>
  <si>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</si>
  <si>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</si>
  <si>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</si>
  <si>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</si>
  <si>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</si>
  <si>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</si>
  <si>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</si>
  <si>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</si>
  <si>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</si>
  <si>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</si>
  <si>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</si>
  <si>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</si>
  <si>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</si>
  <si>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</si>
  <si>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</si>
  <si>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</si>
  <si>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</si>
  <si>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</si>
  <si>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</si>
  <si>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</si>
  <si>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</si>
  <si>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</si>
  <si>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</si>
  <si>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</si>
  <si>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</si>
  <si>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</si>
  <si>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</si>
  <si>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</si>
  <si>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</si>
  <si>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</si>
  <si>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</si>
  <si>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</si>
  <si>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</si>
  <si>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</si>
  <si>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</si>
  <si>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</si>
  <si>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</si>
  <si>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</si>
  <si>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</si>
  <si>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</si>
  <si>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</si>
  <si>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</si>
  <si>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</si>
  <si>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</si>
  <si>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</si>
  <si>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</si>
  <si>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</si>
  <si>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</si>
  <si>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</si>
  <si>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</si>
  <si>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</si>
  <si>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</si>
  <si>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</si>
  <si>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</si>
  <si>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</si>
  <si>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</si>
  <si>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</si>
  <si>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</si>
  <si>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</si>
  <si>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</si>
  <si>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</si>
  <si>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</si>
  <si>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</si>
  <si>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</si>
  <si>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</si>
  <si>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</si>
  <si>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</si>
  <si>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</si>
  <si>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</si>
  <si>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</si>
  <si>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</si>
  <si>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</si>
  <si>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</si>
  <si>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</si>
  <si>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</si>
  <si>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</si>
  <si>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</si>
  <si>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</si>
  <si>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</si>
  <si>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</si>
  <si>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</si>
  <si>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</si>
  <si>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</si>
  <si>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</si>
  <si>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</si>
  <si>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</si>
  <si>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</si>
  <si>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</si>
  <si>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</si>
  <si>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</si>
  <si>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</si>
  <si>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</si>
  <si>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</si>
  <si>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</si>
  <si>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</si>
  <si>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</si>
  <si>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</si>
  <si>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</si>
  <si>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</si>
  <si>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</si>
  <si>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</si>
  <si>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</si>
  <si>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</si>
  <si>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</si>
  <si>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</si>
  <si>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</si>
  <si>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</si>
  <si>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</si>
  <si>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</si>
  <si>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</si>
  <si>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</si>
  <si>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</si>
  <si>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</si>
  <si>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</si>
  <si>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</si>
  <si>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</si>
  <si>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</si>
  <si>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</si>
  <si>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</si>
  <si>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</si>
  <si>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</si>
  <si>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</si>
  <si>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</si>
  <si>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</si>
  <si>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</si>
  <si>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</si>
  <si>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</si>
  <si>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</si>
  <si>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</si>
  <si>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</si>
  <si>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</si>
  <si>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</si>
  <si>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</si>
  <si>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</si>
  <si>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</si>
  <si>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</si>
  <si>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</si>
  <si>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</si>
  <si>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</si>
  <si>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</si>
  <si>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</si>
  <si>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</si>
  <si>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</si>
  <si>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</si>
  <si>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</si>
  <si>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</si>
  <si>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</si>
  <si>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</si>
  <si>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</si>
  <si>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</si>
  <si>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</si>
  <si>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</si>
  <si>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</si>
  <si>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</si>
  <si>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</si>
  <si>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</si>
  <si>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</si>
  <si>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</si>
  <si>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</si>
  <si>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</si>
  <si>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</si>
  <si>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</si>
  <si>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</si>
  <si>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</si>
  <si>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</si>
  <si>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</si>
  <si>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</si>
  <si>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</si>
  <si>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</si>
  <si>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</si>
  <si>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</si>
  <si>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</si>
  <si>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</si>
  <si>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</si>
  <si>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</si>
  <si>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</si>
  <si>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</si>
  <si>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</si>
  <si>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</si>
  <si>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</si>
  <si>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</si>
  <si>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</si>
  <si>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</si>
  <si>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</si>
  <si>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</si>
  <si>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</si>
  <si>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</si>
  <si>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</si>
  <si>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</si>
  <si>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</si>
  <si>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</si>
  <si>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</si>
  <si>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</si>
  <si>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</si>
  <si>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</si>
  <si>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</si>
  <si>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</si>
  <si>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</si>
  <si>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</si>
  <si>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</si>
  <si>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</si>
  <si>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</si>
  <si>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</si>
  <si>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</si>
  <si>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</si>
  <si>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</si>
  <si>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</si>
  <si>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</si>
  <si>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</si>
  <si>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</si>
  <si>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</si>
  <si>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</si>
  <si>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</si>
  <si>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</si>
  <si>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</si>
  <si>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</si>
  <si>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</si>
  <si>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</si>
  <si>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</si>
  <si>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</si>
  <si>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</si>
  <si>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</si>
  <si>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</si>
  <si>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</si>
  <si>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</si>
  <si>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</si>
  <si>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</si>
  <si>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</si>
  <si>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</si>
  <si>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</si>
  <si>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</si>
  <si>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</si>
  <si>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</si>
  <si>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</si>
  <si>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</si>
  <si>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</si>
  <si>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</si>
  <si>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</si>
  <si>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</si>
  <si>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</si>
  <si>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</si>
  <si>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</si>
  <si>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</si>
  <si>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</si>
  <si>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</si>
  <si>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</si>
  <si>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</si>
  <si>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</si>
  <si>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</si>
  <si>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</si>
  <si>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</si>
  <si>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</si>
  <si>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</si>
  <si>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</si>
  <si>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</si>
  <si>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</si>
  <si>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</si>
  <si>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</si>
  <si>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</si>
  <si>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</si>
  <si>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</si>
  <si>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</si>
  <si>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</si>
  <si>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</si>
  <si>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</si>
  <si>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</si>
  <si>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</si>
  <si>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</si>
  <si>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</si>
  <si>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</si>
  <si>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</si>
  <si>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</si>
  <si>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</si>
  <si>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</si>
  <si>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</si>
  <si>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</si>
  <si>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</si>
  <si>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</si>
  <si>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</si>
  <si>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</si>
  <si>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</si>
  <si>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</si>
  <si>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</si>
  <si>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</si>
  <si>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</si>
  <si>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</si>
  <si>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</si>
  <si>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</si>
  <si>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</si>
  <si>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</si>
  <si>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</si>
  <si>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</si>
  <si>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</si>
  <si>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</si>
  <si>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</si>
  <si>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</si>
  <si>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</si>
  <si>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</si>
  <si>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</si>
  <si>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</si>
  <si>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</si>
  <si>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</si>
  <si>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</si>
  <si>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</si>
  <si>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</si>
  <si>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</si>
  <si>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</si>
  <si>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</si>
  <si>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</si>
  <si>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</si>
  <si>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</si>
  <si>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</si>
  <si>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</si>
  <si>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</si>
  <si>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</si>
  <si>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</si>
  <si>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</si>
  <si>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</si>
  <si>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</si>
  <si>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</si>
  <si>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</si>
  <si>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</si>
  <si>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</si>
  <si>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</si>
  <si>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</si>
  <si>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</si>
  <si>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</si>
  <si>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</si>
  <si>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</si>
  <si>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</si>
  <si>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</si>
  <si>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</si>
  <si>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</si>
  <si>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</si>
  <si>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</si>
  <si>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</si>
  <si>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</si>
  <si>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</si>
  <si>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</si>
  <si>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</si>
  <si>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</si>
  <si>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</si>
  <si>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</si>
  <si>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</si>
  <si>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</si>
  <si>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</si>
  <si>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</si>
  <si>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</si>
  <si>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</si>
  <si>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</si>
  <si>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</si>
  <si>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</si>
  <si>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</si>
  <si>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</si>
  <si>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</si>
  <si>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</si>
  <si>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</si>
  <si>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</si>
  <si>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</si>
  <si>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</si>
  <si>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</si>
  <si>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</si>
  <si>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</si>
  <si>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</si>
  <si>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</si>
  <si>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</si>
  <si>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</si>
  <si>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</si>
  <si>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</si>
  <si>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</si>
  <si>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</si>
  <si>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</si>
  <si>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</si>
  <si>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</si>
  <si>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</si>
  <si>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</si>
  <si>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</si>
  <si>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</si>
  <si>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</si>
  <si>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</si>
  <si>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</si>
  <si>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</si>
  <si>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</si>
  <si>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</si>
  <si>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</si>
  <si>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</si>
  <si>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</si>
  <si>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</si>
  <si>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</si>
  <si>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</si>
  <si>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</si>
  <si>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</si>
  <si>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</si>
  <si>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</si>
  <si>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</si>
  <si>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</si>
  <si>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</si>
  <si>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</si>
  <si>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</si>
  <si>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</si>
  <si>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</si>
  <si>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</si>
  <si>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</si>
  <si>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</si>
  <si>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</si>
  <si>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</si>
  <si>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</si>
  <si>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</si>
  <si>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</si>
  <si>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</si>
  <si>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</si>
  <si>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</si>
  <si>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</si>
  <si>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</si>
  <si>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</si>
  <si>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</si>
  <si>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</si>
  <si>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</si>
  <si>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</si>
  <si>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</si>
  <si>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</si>
  <si>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</si>
  <si>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</si>
  <si>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</si>
  <si>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</si>
  <si>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</si>
  <si>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</si>
  <si>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</si>
  <si>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</si>
  <si>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</si>
  <si>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</si>
  <si>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</si>
  <si>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</si>
  <si>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</si>
  <si>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</si>
  <si>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</si>
  <si>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</si>
  <si>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</si>
  <si>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</si>
  <si>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</si>
  <si>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</si>
  <si>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</si>
  <si>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</si>
  <si>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</si>
  <si>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</si>
  <si>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</si>
  <si>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</si>
  <si>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</si>
  <si>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</si>
  <si>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</si>
  <si>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</si>
  <si>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</si>
  <si>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</si>
  <si>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</si>
  <si>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</si>
  <si>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</si>
  <si>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</si>
  <si>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</si>
  <si>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</si>
  <si>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</si>
  <si>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</si>
  <si>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</si>
  <si>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</si>
  <si>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</si>
  <si>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</si>
  <si>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</si>
  <si>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</si>
  <si>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</si>
  <si>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</si>
  <si>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</si>
  <si>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</si>
  <si>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</si>
  <si>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</si>
  <si>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</si>
  <si>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</si>
  <si>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</si>
  <si>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</si>
  <si>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</si>
  <si>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</si>
  <si>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</si>
  <si>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</si>
  <si>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</si>
  <si>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</si>
  <si>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</si>
  <si>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</si>
  <si>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</si>
  <si>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</si>
  <si>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</si>
  <si>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</si>
  <si>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</si>
  <si>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</si>
  <si>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</si>
  <si>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</si>
  <si>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</si>
  <si>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</si>
  <si>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</si>
  <si>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</si>
  <si>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</si>
  <si>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</si>
  <si>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</si>
  <si>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</si>
  <si>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</si>
  <si>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</si>
  <si>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</si>
  <si>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</si>
  <si>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</si>
  <si>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</si>
  <si>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</si>
  <si>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</si>
  <si>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</si>
  <si>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</si>
  <si>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</si>
  <si>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</si>
  <si>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</si>
  <si>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</si>
  <si>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</si>
  <si>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</si>
  <si>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</si>
  <si>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</si>
  <si>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</si>
  <si>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</si>
  <si>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</si>
  <si>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</si>
  <si>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</si>
  <si>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</si>
  <si>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</si>
  <si>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</si>
  <si>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</si>
  <si>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</si>
  <si>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</si>
  <si>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</si>
  <si>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</si>
  <si>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</si>
  <si>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</si>
  <si>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</si>
  <si>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</si>
  <si>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</si>
  <si>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</si>
  <si>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</si>
  <si>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</si>
  <si>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</si>
  <si>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</si>
  <si>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</si>
  <si>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</si>
  <si>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</si>
  <si>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</si>
  <si>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</si>
  <si>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</si>
  <si>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</si>
  <si>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</si>
  <si>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</si>
  <si>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</si>
  <si>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</si>
  <si>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</si>
  <si>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</si>
  <si>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</si>
  <si>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</si>
  <si>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</si>
  <si>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</si>
  <si>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</si>
  <si>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</si>
  <si>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</si>
  <si>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</si>
  <si>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</si>
  <si>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</si>
  <si>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</si>
  <si>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</si>
  <si>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</si>
  <si>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</si>
  <si>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</si>
  <si>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</si>
  <si>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</si>
  <si>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</si>
  <si>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</si>
  <si>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</si>
  <si>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</si>
  <si>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</si>
  <si>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</si>
  <si>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</si>
  <si>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</si>
  <si>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</si>
  <si>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</si>
  <si>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</si>
  <si>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</si>
  <si>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</si>
  <si>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</si>
  <si>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</si>
  <si>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</si>
  <si>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</si>
  <si>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</si>
  <si>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</si>
  <si>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</si>
  <si>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</si>
  <si>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</si>
  <si>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</si>
  <si>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</si>
  <si>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</si>
  <si>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</si>
  <si>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</si>
  <si>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</si>
  <si>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</si>
  <si>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</si>
  <si>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</si>
  <si>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</si>
  <si>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</si>
  <si>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</si>
  <si>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</si>
  <si>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</si>
  <si>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</si>
  <si>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</si>
  <si>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</si>
  <si>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</si>
  <si>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</si>
  <si>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</si>
  <si>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</si>
  <si>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</si>
  <si>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</si>
  <si>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</si>
  <si>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</si>
  <si>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</si>
  <si>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</si>
  <si>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</si>
  <si>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</si>
  <si>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</si>
  <si>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</si>
  <si>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</si>
  <si>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</si>
  <si>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</si>
  <si>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</si>
  <si>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</si>
  <si>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</si>
  <si>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</si>
  <si>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</si>
  <si>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</si>
  <si>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</si>
  <si>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</si>
  <si>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</si>
  <si>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</si>
  <si>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</si>
  <si>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</si>
  <si>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</si>
  <si>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</si>
  <si>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</si>
  <si>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</si>
  <si>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</si>
  <si>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</si>
  <si>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</si>
  <si>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</si>
  <si>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</si>
  <si>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</si>
  <si>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</si>
  <si>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</si>
  <si>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</si>
  <si>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</si>
  <si>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</si>
  <si>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</si>
  <si>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</si>
  <si>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</si>
  <si>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</si>
  <si>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</si>
  <si>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</si>
  <si>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</si>
  <si>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</si>
  <si>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</si>
  <si>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</si>
  <si>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</si>
  <si>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</si>
  <si>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</si>
  <si>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</si>
  <si>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</si>
  <si>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</si>
  <si>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</si>
  <si>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</si>
  <si>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</si>
  <si>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</si>
  <si>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</si>
  <si>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</si>
  <si>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</si>
  <si>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</si>
  <si>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</si>
  <si>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</si>
  <si>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</si>
  <si>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</si>
  <si>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</si>
  <si>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</si>
  <si>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</si>
  <si>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</si>
  <si>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</si>
  <si>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</si>
  <si>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</si>
  <si>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</si>
  <si>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</si>
  <si>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</si>
  <si>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</si>
  <si>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</si>
  <si>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</si>
  <si>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</si>
  <si>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</si>
  <si>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</si>
  <si>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</si>
  <si>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</si>
  <si>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</si>
  <si>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</si>
  <si>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</si>
  <si>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</si>
  <si>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</si>
  <si>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</si>
  <si>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</si>
  <si>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</si>
  <si>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</si>
  <si>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</si>
  <si>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</si>
  <si>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</si>
  <si>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</si>
  <si>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</si>
  <si>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</si>
  <si>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</si>
  <si>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</si>
  <si>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</si>
  <si>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</si>
  <si>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</si>
  <si>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</si>
  <si>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</si>
  <si>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</si>
  <si>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</si>
  <si>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</si>
  <si>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</si>
  <si>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</si>
  <si>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</si>
  <si>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</si>
  <si>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</si>
  <si>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</si>
  <si>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</si>
  <si>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</si>
  <si>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</si>
  <si>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</si>
  <si>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</si>
  <si>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</si>
  <si>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</si>
  <si>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</si>
  <si>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</si>
  <si>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</si>
  <si>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</si>
  <si>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</si>
  <si>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</si>
  <si>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</si>
  <si>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</si>
  <si>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</si>
  <si>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</si>
  <si>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</si>
  <si>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</si>
  <si>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</si>
  <si>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</si>
  <si>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</si>
  <si>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</si>
  <si>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</si>
  <si>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</si>
  <si>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</si>
  <si>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</si>
  <si>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</si>
  <si>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</si>
  <si>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</si>
  <si>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</si>
  <si>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</si>
  <si>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</si>
  <si>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</si>
  <si>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</si>
  <si>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</si>
  <si>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</si>
  <si>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</si>
  <si>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</si>
  <si>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</si>
  <si>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</si>
  <si>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</si>
  <si>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</si>
  <si>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</si>
  <si>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</si>
  <si>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</si>
  <si>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</si>
  <si>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</si>
  <si>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</si>
  <si>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</si>
  <si>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</si>
  <si>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</si>
  <si>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</si>
  <si>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</si>
  <si>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</si>
  <si>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</si>
  <si>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</si>
  <si>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</si>
  <si>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</si>
  <si>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</si>
  <si>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</si>
  <si>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</si>
  <si>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</si>
  <si>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</si>
  <si>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</si>
  <si>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</si>
  <si>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</si>
  <si>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</si>
  <si>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</si>
  <si>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</si>
  <si>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</si>
  <si>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</si>
  <si>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</si>
  <si>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</si>
  <si>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</si>
  <si>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</si>
  <si>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</si>
  <si>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</si>
  <si>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</si>
  <si>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</si>
  <si>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</si>
  <si>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</si>
  <si>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</si>
  <si>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</si>
  <si>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</si>
  <si>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</si>
  <si>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</si>
  <si>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</si>
  <si>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</si>
  <si>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</si>
  <si>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</si>
  <si>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</si>
  <si>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</si>
  <si>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</si>
  <si>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</si>
  <si>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</si>
  <si>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</si>
  <si>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</si>
  <si>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</si>
  <si>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</si>
  <si>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</si>
  <si>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</si>
  <si>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</si>
  <si>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</si>
  <si>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</si>
  <si>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</si>
  <si>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</si>
  <si>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</si>
  <si>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</si>
  <si>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</si>
  <si>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</si>
  <si>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</si>
  <si>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</si>
  <si>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</si>
  <si>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</si>
  <si>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</si>
  <si>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</si>
  <si>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</si>
  <si>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</si>
  <si>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</si>
  <si>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</si>
  <si>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</si>
  <si>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</si>
  <si>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</si>
  <si>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</si>
  <si>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</si>
  <si>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</si>
  <si>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</si>
  <si>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</si>
  <si>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</si>
  <si>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</si>
  <si>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</si>
  <si>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</si>
  <si>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</si>
  <si>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</si>
  <si>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</si>
  <si>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</si>
  <si>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</si>
  <si>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</si>
  <si>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</si>
  <si>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</si>
  <si>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</si>
  <si>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</si>
  <si>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</si>
  <si>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</si>
  <si>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</si>
  <si>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</si>
  <si>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</si>
  <si>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</si>
  <si>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</si>
  <si>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</si>
  <si>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</si>
  <si>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</si>
  <si>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</si>
  <si>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</si>
  <si>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</si>
  <si>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</si>
  <si>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</si>
  <si>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</si>
  <si>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</si>
  <si>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</si>
  <si>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</si>
  <si>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</si>
  <si>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</si>
  <si>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</si>
  <si>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</si>
  <si>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</si>
  <si>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</si>
  <si>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</si>
  <si>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</si>
  <si>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</si>
  <si>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</si>
  <si>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</si>
  <si>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</si>
  <si>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</si>
  <si>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</si>
  <si>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</si>
  <si>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</si>
  <si>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</si>
  <si>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</si>
  <si>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</si>
  <si>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</si>
  <si>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</si>
  <si>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</si>
  <si>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</si>
  <si>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</si>
  <si>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</si>
  <si>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</si>
  <si>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</si>
  <si>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</si>
  <si>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</si>
  <si>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</si>
  <si>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</si>
  <si>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</si>
  <si>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</si>
  <si>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</si>
  <si>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</si>
  <si>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</si>
  <si>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</si>
  <si>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</si>
  <si>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</si>
  <si>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</si>
  <si>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</si>
  <si>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</si>
  <si>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</si>
  <si>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</si>
  <si>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</si>
  <si>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</si>
  <si>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</si>
  <si>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</si>
  <si>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</si>
  <si>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</si>
  <si>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</si>
  <si>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</si>
  <si>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</si>
  <si>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</si>
  <si>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</si>
  <si>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</si>
  <si>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</si>
  <si>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</si>
  <si>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</si>
  <si>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</si>
  <si>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</si>
  <si>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</si>
  <si>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</si>
  <si>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</si>
  <si>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</si>
  <si>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</si>
  <si>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</si>
  <si>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</si>
  <si>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</si>
  <si>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</si>
  <si>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</si>
  <si>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</si>
  <si>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</si>
  <si>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</si>
  <si>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</si>
  <si>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</si>
  <si>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</si>
  <si>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</si>
  <si>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</si>
  <si>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</si>
  <si>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</si>
  <si>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</si>
  <si>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</si>
  <si>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</si>
  <si>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</si>
  <si>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</si>
  <si>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</si>
  <si>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</si>
  <si>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</si>
  <si>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</si>
  <si>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</si>
  <si>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</si>
  <si>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</si>
  <si>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</si>
  <si>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</si>
  <si>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</si>
  <si>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</si>
  <si>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</si>
  <si>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</si>
  <si>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</si>
  <si>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</si>
  <si>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</si>
  <si>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</si>
  <si>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</si>
  <si>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</si>
  <si>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</si>
  <si>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</si>
  <si>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</si>
  <si>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</si>
  <si>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</si>
  <si>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</si>
  <si>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</si>
  <si>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</si>
  <si>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</si>
  <si>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</si>
  <si>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</si>
  <si>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</si>
  <si>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</si>
  <si>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</si>
  <si>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</si>
  <si>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</si>
  <si>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</si>
  <si>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</si>
  <si>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</si>
  <si>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</si>
  <si>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</si>
  <si>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</si>
  <si>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</si>
  <si>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</si>
  <si>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</si>
  <si>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</si>
  <si>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</si>
  <si>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</si>
  <si>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</si>
  <si>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</si>
  <si>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</si>
  <si>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</si>
  <si>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</si>
  <si>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</si>
  <si>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</si>
  <si>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</si>
  <si>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</si>
  <si>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</si>
  <si>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</si>
  <si>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</si>
  <si>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</si>
  <si>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</si>
  <si>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</si>
  <si>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</si>
  <si>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</si>
  <si>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</si>
  <si>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</si>
  <si>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</si>
  <si>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</si>
  <si>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</si>
  <si>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</si>
  <si>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</si>
  <si>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</si>
  <si>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</si>
  <si>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</si>
  <si>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</si>
  <si>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</si>
  <si>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</si>
  <si>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</si>
  <si>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</si>
  <si>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</si>
  <si>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</si>
  <si>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</si>
  <si>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</si>
  <si>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</si>
  <si>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</si>
  <si>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</si>
  <si>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</si>
  <si>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</si>
  <si>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</si>
  <si>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</si>
  <si>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</si>
  <si>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</si>
  <si>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</si>
  <si>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</si>
  <si>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</si>
  <si>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</si>
  <si>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</si>
  <si>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</si>
  <si>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</si>
  <si>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</si>
  <si>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</si>
  <si>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</si>
  <si>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</si>
  <si>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</si>
  <si>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</si>
  <si>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</si>
  <si>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</si>
  <si>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</si>
  <si>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</si>
  <si>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</si>
  <si>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</si>
  <si>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</si>
  <si>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</si>
  <si>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</si>
  <si>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</si>
  <si>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</si>
  <si>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</si>
  <si>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</si>
  <si>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</si>
  <si>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</si>
  <si>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</si>
  <si>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</si>
  <si>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</si>
  <si>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</si>
  <si>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</si>
  <si>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</si>
  <si>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</si>
  <si>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</si>
  <si>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</si>
  <si>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</si>
  <si>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</si>
  <si>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</si>
  <si>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</si>
  <si>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</si>
  <si>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</si>
  <si>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</si>
  <si>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</si>
  <si>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</si>
  <si>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</si>
  <si>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</si>
  <si>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</si>
  <si>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</si>
  <si>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</si>
  <si>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</si>
  <si>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</si>
  <si>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</si>
  <si>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</si>
  <si>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</si>
  <si>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</si>
  <si>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</si>
  <si>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</si>
  <si>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</si>
  <si>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</si>
  <si>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</si>
  <si>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</si>
  <si>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</si>
  <si>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</si>
  <si>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</si>
  <si>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</si>
  <si>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</si>
  <si>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</si>
  <si>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</si>
  <si>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</si>
  <si>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</si>
  <si>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</si>
  <si>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</si>
  <si>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</si>
  <si>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</si>
  <si>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</si>
  <si>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</si>
  <si>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</si>
  <si>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</si>
  <si>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</si>
  <si>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</si>
  <si>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</si>
  <si>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</si>
  <si>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</si>
  <si>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</si>
  <si>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</si>
  <si>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</si>
  <si>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</si>
  <si>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</si>
  <si>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</si>
  <si>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</si>
  <si>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</si>
  <si>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</si>
  <si>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</si>
  <si>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</si>
  <si>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</si>
  <si>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</si>
  <si>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</si>
  <si>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</si>
  <si>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</si>
  <si>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</si>
  <si>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</si>
  <si>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</si>
  <si>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</si>
  <si>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</si>
  <si>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</si>
  <si>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</si>
  <si>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</si>
  <si>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</si>
  <si>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</si>
  <si>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</si>
  <si>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</si>
  <si>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</si>
  <si>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</si>
  <si>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</si>
  <si>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</si>
  <si>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</si>
  <si>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</si>
  <si>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</si>
  <si>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</si>
  <si>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</si>
  <si>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</si>
  <si>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</si>
  <si>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</si>
  <si>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</si>
  <si>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</si>
  <si>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</si>
  <si>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</si>
  <si>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</si>
  <si>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</si>
  <si>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</si>
  <si>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</si>
  <si>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</si>
  <si>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</si>
  <si>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</si>
  <si>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</si>
  <si>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</si>
  <si>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</si>
  <si>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</si>
  <si>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</si>
  <si>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</si>
  <si>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</si>
  <si>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</si>
  <si>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</si>
  <si>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</si>
  <si>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</si>
  <si>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</si>
  <si>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</si>
  <si>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</si>
  <si>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</si>
  <si>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</si>
  <si>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</si>
  <si>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</si>
  <si>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</si>
  <si>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</si>
  <si>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</si>
  <si>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</si>
  <si>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</si>
  <si>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</si>
  <si>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</si>
  <si>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</si>
  <si>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</si>
  <si>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</si>
  <si>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</si>
  <si>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</si>
  <si>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</si>
  <si>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</si>
  <si>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</si>
  <si>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</si>
  <si>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</si>
  <si>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</si>
  <si>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</si>
  <si>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</si>
  <si>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</si>
  <si>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</si>
  <si>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</si>
  <si>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</si>
  <si>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</si>
  <si>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</si>
  <si>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</si>
  <si>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</si>
  <si>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</si>
  <si>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</si>
  <si>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</si>
  <si>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</si>
  <si>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</si>
  <si>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</si>
  <si>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</si>
  <si>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</si>
  <si>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</si>
  <si>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</si>
  <si>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</si>
  <si>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</si>
  <si>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</si>
  <si>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</si>
  <si>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</si>
  <si>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</si>
  <si>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</si>
  <si>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</si>
  <si>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</si>
  <si>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</si>
  <si>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</si>
  <si>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</si>
  <si>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</si>
  <si>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</si>
  <si>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</si>
  <si>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</si>
  <si>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</si>
  <si>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</si>
  <si>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</si>
  <si>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</si>
  <si>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</si>
  <si>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</si>
  <si>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</si>
  <si>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</si>
  <si>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</si>
  <si>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</si>
  <si>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</si>
  <si>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</si>
  <si>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</si>
  <si>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</si>
  <si>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</si>
  <si>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</si>
  <si>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</si>
  <si>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</si>
  <si>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</si>
  <si>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</si>
  <si>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</si>
  <si>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</si>
  <si>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</si>
  <si>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</si>
  <si>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</si>
  <si>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</si>
  <si>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</si>
  <si>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</si>
  <si>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</si>
  <si>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</si>
  <si>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</si>
  <si>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</si>
  <si>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</si>
  <si>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</si>
  <si>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</si>
  <si>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</si>
  <si>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</si>
  <si>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</si>
  <si>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</si>
  <si>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</si>
  <si>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</si>
  <si>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</si>
  <si>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</si>
  <si>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</si>
  <si>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</si>
  <si>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</si>
  <si>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</si>
  <si>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</si>
  <si>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</si>
  <si>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</si>
  <si>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</si>
  <si>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</si>
  <si>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</si>
  <si>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</si>
  <si>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</si>
  <si>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</si>
  <si>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</si>
  <si>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</si>
  <si>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</si>
  <si>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</si>
  <si>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</si>
  <si>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</si>
  <si>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</si>
  <si>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</si>
  <si>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</si>
  <si>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</si>
  <si>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</si>
  <si>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</si>
  <si>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</si>
  <si>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</si>
  <si>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</si>
  <si>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</si>
  <si>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</si>
  <si>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</si>
  <si>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</si>
  <si>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</si>
  <si>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</si>
  <si>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</si>
  <si>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</si>
  <si>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</si>
  <si>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</si>
  <si>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</si>
  <si>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</si>
  <si>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</si>
  <si>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</si>
  <si>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</si>
  <si>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</si>
  <si>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</si>
  <si>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</si>
  <si>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</si>
  <si>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</si>
  <si>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</si>
  <si>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</si>
  <si>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</si>
  <si>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</si>
  <si>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</si>
  <si>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</si>
  <si>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</si>
  <si>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</si>
  <si>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</si>
  <si>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</si>
  <si>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</si>
  <si>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</si>
  <si>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</si>
  <si>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</si>
  <si>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</si>
  <si>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</si>
  <si>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</si>
  <si>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</si>
  <si>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</si>
  <si>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</si>
  <si>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</si>
  <si>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</si>
  <si>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</si>
  <si>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</si>
  <si>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</si>
  <si>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</si>
  <si>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</si>
  <si>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</si>
  <si>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</si>
  <si>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</si>
  <si>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</si>
  <si>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</si>
  <si>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</si>
  <si>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</si>
  <si>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</si>
  <si>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</si>
  <si>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</si>
  <si>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</si>
  <si>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</si>
  <si>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</si>
  <si>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</si>
  <si>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</si>
  <si>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</si>
  <si>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</si>
  <si>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</si>
  <si>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</si>
  <si>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</si>
  <si>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</si>
  <si>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</si>
  <si>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</si>
  <si>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</si>
  <si>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</si>
  <si>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</si>
  <si>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</si>
  <si>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</si>
  <si>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</si>
  <si>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</si>
  <si>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</si>
  <si>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</si>
  <si>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</si>
  <si>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</si>
  <si>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</si>
  <si>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</si>
  <si>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</si>
  <si>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</si>
  <si>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</si>
  <si>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</si>
  <si>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</si>
  <si>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</si>
  <si>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</si>
  <si>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</si>
  <si>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</si>
  <si>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</si>
  <si>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</si>
  <si>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</si>
  <si>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</si>
  <si>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</si>
  <si>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</si>
  <si>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</si>
  <si>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</si>
  <si>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</si>
  <si>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</si>
  <si>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</si>
  <si>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</si>
  <si>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</si>
  <si>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</si>
  <si>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</si>
  <si>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</si>
  <si>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</si>
  <si>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</si>
  <si>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</si>
  <si>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</si>
  <si>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</si>
  <si>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</si>
  <si>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</si>
  <si>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</si>
  <si>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</si>
  <si>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</si>
  <si>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</si>
  <si>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</si>
  <si>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</si>
  <si>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</si>
  <si>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</si>
  <si>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</si>
  <si>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</si>
  <si>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</si>
  <si>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</si>
  <si>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</si>
  <si>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</si>
  <si>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</si>
  <si>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</si>
  <si>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</si>
  <si>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</si>
  <si>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</si>
  <si>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</si>
  <si>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</si>
  <si>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</si>
  <si>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</si>
  <si>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</si>
  <si>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</si>
  <si>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</si>
  <si>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</si>
  <si>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</si>
  <si>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</si>
  <si>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</si>
  <si>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</si>
  <si>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</si>
  <si>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</si>
  <si>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</si>
  <si>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</si>
  <si>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</si>
  <si>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</si>
  <si>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</si>
  <si>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</si>
  <si>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</si>
  <si>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</si>
  <si>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</si>
  <si>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</si>
  <si>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</si>
  <si>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</si>
  <si>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</si>
  <si>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</si>
  <si>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</si>
  <si>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</si>
  <si>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</si>
  <si>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</si>
  <si>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</si>
  <si>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</si>
  <si>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</si>
  <si>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</si>
  <si>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</si>
  <si>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</si>
  <si>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</si>
  <si>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</si>
  <si>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</si>
  <si>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</si>
  <si>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</si>
  <si>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</si>
  <si>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</si>
  <si>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</si>
  <si>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</si>
  <si>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</si>
  <si>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</si>
  <si>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</si>
  <si>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</si>
  <si>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</si>
  <si>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</si>
  <si>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</si>
  <si>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</si>
  <si>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</si>
  <si>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</si>
  <si>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</si>
  <si>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</si>
  <si>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</si>
  <si>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</si>
  <si>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</si>
  <si>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</si>
  <si>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</si>
  <si>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</si>
  <si>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</si>
  <si>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</si>
  <si>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</si>
  <si>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</si>
  <si>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</si>
  <si>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</si>
  <si>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</si>
  <si>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</si>
  <si>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</si>
  <si>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</si>
  <si>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</si>
  <si>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</si>
  <si>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</si>
  <si>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</si>
  <si>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</si>
  <si>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</si>
  <si>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</si>
  <si>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</si>
  <si>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</si>
  <si>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</si>
  <si>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</si>
  <si>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</si>
  <si>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</si>
  <si>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</si>
  <si>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</si>
  <si>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</si>
  <si>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</si>
  <si>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</si>
  <si>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</si>
  <si>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</si>
  <si>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</si>
  <si>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</si>
  <si>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</si>
  <si>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</si>
  <si>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</si>
  <si>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</si>
  <si>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</si>
  <si>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</si>
  <si>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</si>
  <si>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</si>
  <si>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</si>
  <si>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</si>
  <si>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</si>
  <si>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</si>
  <si>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</si>
  <si>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</si>
  <si>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</si>
  <si>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</si>
  <si>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</si>
  <si>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</si>
  <si>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</si>
  <si>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</si>
  <si>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</si>
  <si>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</si>
  <si>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</si>
  <si>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</si>
  <si>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</si>
  <si>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</si>
  <si>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</si>
  <si>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</si>
  <si>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</si>
  <si>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</si>
  <si>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</si>
  <si>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</si>
  <si>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</si>
  <si>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</si>
  <si>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</si>
  <si>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</si>
  <si>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</si>
  <si>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</si>
  <si>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</si>
  <si>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</si>
  <si>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</si>
  <si>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</si>
  <si>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</si>
  <si>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</si>
  <si>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</si>
  <si>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</si>
  <si>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</si>
  <si>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</si>
  <si>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</si>
  <si>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</si>
  <si>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</si>
  <si>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</si>
  <si>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</si>
  <si>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</si>
  <si>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</si>
  <si>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</si>
  <si>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</si>
  <si>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</si>
  <si>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</si>
  <si>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</si>
  <si>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</si>
  <si>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</si>
  <si>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</si>
  <si>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</si>
  <si>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</si>
  <si>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</si>
  <si>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</si>
  <si>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</si>
  <si>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</si>
  <si>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</si>
  <si>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</si>
  <si>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</si>
  <si>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</si>
  <si>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</si>
  <si>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</si>
  <si>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</si>
  <si>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</si>
  <si>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</si>
  <si>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</si>
  <si>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</si>
  <si>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</si>
  <si>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</si>
  <si>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</si>
  <si>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</si>
  <si>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</si>
  <si>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</si>
  <si>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</si>
  <si>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</si>
  <si>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</si>
  <si>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</si>
  <si>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</si>
  <si>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</si>
  <si>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</si>
  <si>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</si>
  <si>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</si>
  <si>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</si>
  <si>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</si>
  <si>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</si>
  <si>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</si>
  <si>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</si>
  <si>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</si>
  <si>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</si>
  <si>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</si>
  <si>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</si>
  <si>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</si>
  <si>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</si>
  <si>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</si>
  <si>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</si>
  <si>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</si>
  <si>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</si>
  <si>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</si>
  <si>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</si>
  <si>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</si>
  <si>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</si>
  <si>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</si>
  <si>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</si>
  <si>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</si>
  <si>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</si>
  <si>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</si>
  <si>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</si>
  <si>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</si>
  <si>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</si>
  <si>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</si>
  <si>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</si>
  <si>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</si>
  <si>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</si>
  <si>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</si>
  <si>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</si>
  <si>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</si>
  <si>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</si>
  <si>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</si>
  <si>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</si>
  <si>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</si>
  <si>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</si>
  <si>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</si>
  <si>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</si>
  <si>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</si>
  <si>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</si>
  <si>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</si>
  <si>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</si>
  <si>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</si>
  <si>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</si>
  <si>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</si>
  <si>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</si>
  <si>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</si>
  <si>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</si>
  <si>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</si>
  <si>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</si>
  <si>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</si>
  <si>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</si>
  <si>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</si>
  <si>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</si>
  <si>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</si>
  <si>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</si>
  <si>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</si>
  <si>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</si>
  <si>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</si>
  <si>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</si>
  <si>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</si>
  <si>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</si>
  <si>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</si>
  <si>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</si>
  <si>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</si>
  <si>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</si>
  <si>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</si>
  <si>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</si>
  <si>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</si>
  <si>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</si>
  <si>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</si>
  <si>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</si>
  <si>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</si>
  <si>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</si>
  <si>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</si>
  <si>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</si>
  <si>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</si>
  <si>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</si>
  <si>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</si>
  <si>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</si>
  <si>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</si>
  <si>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</si>
  <si>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</si>
  <si>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</si>
  <si>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</si>
  <si>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</si>
  <si>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</si>
  <si>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</si>
  <si>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</si>
  <si>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</si>
  <si>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</si>
  <si>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</si>
  <si>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</si>
  <si>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</si>
  <si>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</si>
  <si>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</si>
  <si>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</si>
  <si>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</si>
  <si>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</si>
  <si>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</si>
  <si>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</si>
  <si>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</si>
  <si>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</si>
  <si>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</si>
  <si>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</si>
  <si>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</si>
  <si>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</si>
  <si>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</si>
  <si>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</si>
  <si>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</si>
  <si>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</si>
  <si>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</si>
  <si>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</si>
  <si>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</si>
  <si>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</si>
  <si>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</si>
  <si>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</si>
  <si>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</si>
  <si>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</si>
  <si>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</si>
  <si>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</si>
  <si>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</si>
  <si>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</si>
  <si>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</si>
  <si>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</si>
  <si>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</si>
  <si>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</si>
  <si>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</si>
  <si>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</si>
  <si>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</si>
  <si>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</si>
  <si>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</si>
  <si>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</si>
  <si>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</si>
  <si>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</si>
  <si>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</si>
  <si>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</si>
  <si>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</si>
  <si>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</si>
  <si>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</si>
  <si>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</si>
  <si>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</si>
  <si>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</si>
  <si>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</si>
  <si>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</si>
  <si>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</si>
  <si>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</si>
  <si>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</si>
  <si>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</si>
  <si>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</si>
  <si>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</si>
  <si>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</si>
  <si>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</si>
  <si>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</si>
  <si>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</si>
  <si>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</si>
  <si>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</si>
  <si>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</si>
  <si>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</si>
  <si>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</si>
  <si>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</si>
  <si>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</si>
  <si>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</si>
  <si>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</si>
  <si>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</si>
  <si>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</si>
  <si>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</si>
  <si>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</si>
  <si>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</si>
  <si>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</si>
  <si>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</si>
  <si>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</si>
  <si>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</si>
  <si>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</si>
  <si>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</si>
  <si>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</si>
  <si>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</si>
  <si>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</si>
  <si>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</si>
  <si>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</si>
  <si>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</si>
  <si>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</si>
  <si>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</si>
  <si>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</si>
  <si>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</si>
  <si>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</si>
  <si>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</si>
  <si>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</si>
  <si>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</si>
  <si>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</si>
  <si>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</si>
  <si>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</si>
  <si>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</si>
  <si>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</si>
  <si>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</si>
  <si>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</si>
  <si>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</si>
  <si>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</si>
  <si>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</si>
  <si>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</si>
  <si>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</si>
  <si>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</si>
  <si>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</si>
  <si>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</si>
  <si>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</si>
  <si>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</si>
  <si>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</si>
  <si>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</si>
  <si>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</si>
  <si>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</si>
  <si>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</si>
  <si>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</si>
  <si>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</si>
  <si>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</si>
  <si>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</si>
  <si>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</si>
  <si>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</si>
  <si>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</si>
  <si>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</si>
  <si>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</si>
  <si>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</si>
  <si>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</si>
  <si>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</si>
  <si>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</si>
  <si>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</si>
  <si>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</si>
  <si>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</si>
  <si>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</si>
  <si>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</si>
  <si>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</si>
  <si>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</si>
  <si>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</si>
  <si>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</si>
  <si>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</si>
  <si>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</si>
  <si>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</si>
  <si>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</si>
  <si>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</si>
  <si>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</si>
  <si>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</si>
  <si>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</si>
  <si>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</si>
  <si>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</si>
  <si>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</si>
  <si>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</si>
  <si>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</si>
  <si>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</si>
  <si>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</si>
  <si>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</si>
  <si>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</si>
  <si>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</si>
  <si>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</si>
  <si>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</si>
  <si>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</si>
  <si>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</si>
  <si>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</si>
  <si>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</si>
  <si>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</si>
  <si>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</si>
  <si>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</si>
  <si>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</si>
  <si>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</si>
  <si>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</si>
  <si>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</si>
  <si>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</si>
  <si>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</si>
  <si>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</si>
  <si>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</si>
  <si>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</si>
  <si>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</si>
  <si>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</si>
  <si>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</si>
  <si>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</si>
  <si>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</si>
  <si>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</si>
  <si>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</si>
  <si>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</si>
  <si>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</si>
  <si>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</si>
  <si>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</si>
  <si>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</si>
  <si>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</si>
  <si>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</si>
  <si>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</si>
  <si>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</si>
  <si>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</si>
  <si>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</si>
  <si>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</si>
  <si>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</si>
  <si>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</si>
  <si>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</si>
  <si>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</si>
  <si>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</si>
  <si>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</si>
  <si>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</si>
  <si>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</si>
  <si>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</si>
  <si>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</si>
  <si>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</si>
  <si>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</si>
  <si>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</si>
  <si>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</si>
  <si>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</si>
  <si>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</si>
  <si>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</si>
  <si>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</si>
  <si>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</si>
  <si>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</si>
  <si>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</si>
  <si>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</si>
  <si>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</si>
  <si>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</si>
  <si>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</si>
  <si>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</si>
  <si>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</si>
  <si>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</si>
  <si>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</si>
  <si>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</si>
  <si>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</si>
  <si>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</si>
  <si>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</si>
  <si>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</si>
  <si>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</si>
  <si>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</si>
  <si>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</si>
  <si>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</si>
  <si>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</si>
  <si>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</si>
  <si>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</si>
  <si>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</si>
  <si>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</si>
  <si>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</si>
  <si>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</si>
  <si>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</si>
  <si>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</si>
  <si>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</si>
  <si>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</si>
  <si>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</si>
  <si>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</si>
  <si>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</si>
  <si>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</si>
  <si>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</si>
  <si>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</si>
  <si>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</si>
  <si>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</si>
  <si>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</si>
  <si>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</si>
  <si>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</si>
  <si>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</si>
  <si>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</si>
  <si>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</si>
  <si>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</si>
  <si>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</si>
  <si>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</si>
  <si>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</si>
  <si>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</si>
  <si>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</si>
  <si>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</si>
  <si>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</si>
  <si>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</si>
  <si>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</si>
  <si>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</si>
  <si>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</si>
  <si>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</si>
  <si>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</si>
  <si>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</si>
  <si>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</si>
  <si>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</si>
  <si>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</si>
  <si>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</si>
  <si>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</si>
  <si>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</si>
  <si>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</si>
  <si>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</si>
  <si>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</si>
  <si>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</si>
  <si>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</si>
  <si>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</si>
  <si>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</si>
  <si>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</si>
  <si>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</si>
  <si>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</si>
  <si>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</si>
  <si>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</si>
  <si>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</si>
  <si>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</si>
  <si>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</si>
  <si>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</si>
  <si>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</si>
  <si>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</si>
  <si>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</si>
  <si>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</si>
  <si>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</si>
  <si>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</si>
  <si>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</si>
  <si>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</si>
  <si>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</si>
  <si>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</si>
  <si>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</si>
  <si>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</si>
  <si>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</si>
  <si>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</si>
  <si>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</si>
  <si>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</si>
  <si>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</si>
  <si>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</si>
  <si>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</si>
  <si>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</si>
  <si>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</si>
  <si>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</si>
  <si>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</si>
  <si>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</si>
  <si>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</si>
  <si>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</si>
  <si>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</si>
  <si>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</si>
  <si>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</si>
  <si>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</si>
  <si>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</si>
  <si>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</si>
  <si>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</si>
  <si>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</si>
  <si>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</si>
  <si>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</si>
  <si>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</si>
  <si>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</si>
  <si>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</si>
  <si>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</si>
  <si>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</si>
  <si>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</si>
  <si>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</si>
  <si>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</si>
  <si>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</si>
  <si>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</si>
  <si>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</si>
  <si>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</si>
  <si>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</si>
  <si>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</si>
  <si>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</si>
  <si>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</si>
  <si>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</si>
  <si>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</si>
  <si>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</si>
  <si>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</si>
  <si>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</si>
  <si>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</si>
  <si>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</si>
  <si>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</si>
  <si>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</si>
  <si>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</si>
  <si>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</si>
  <si>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</si>
  <si>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</si>
  <si>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</si>
  <si>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</si>
  <si>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</si>
  <si>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</si>
  <si>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</si>
  <si>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</si>
  <si>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</si>
  <si>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</si>
  <si>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</si>
  <si>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</si>
  <si>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</si>
  <si>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</si>
  <si>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</si>
  <si>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</si>
  <si>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</si>
  <si>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</si>
  <si>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</si>
  <si>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</si>
  <si>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</si>
  <si>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</si>
  <si>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</si>
  <si>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</si>
  <si>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</si>
  <si>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</si>
  <si>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</si>
  <si>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</si>
  <si>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</si>
  <si>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</si>
  <si>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</si>
  <si>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</si>
  <si>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</si>
  <si>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</si>
  <si>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</si>
  <si>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</si>
  <si>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</si>
  <si>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</si>
  <si>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</si>
  <si>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</si>
  <si>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</si>
  <si>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</si>
  <si>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</si>
  <si>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</si>
  <si>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</si>
  <si>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</si>
  <si>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</si>
  <si>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</si>
  <si>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</si>
  <si>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</si>
  <si>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</si>
  <si>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</si>
  <si>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</si>
  <si>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</si>
  <si>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</si>
  <si>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</si>
  <si>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</si>
  <si>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</si>
  <si>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</si>
  <si>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</si>
  <si>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</si>
  <si>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</si>
  <si>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</si>
  <si>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</si>
  <si>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</si>
  <si>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</si>
  <si>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</si>
  <si>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</si>
  <si>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</si>
  <si>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</si>
  <si>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</si>
  <si>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</si>
  <si>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</si>
  <si>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</si>
  <si>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</si>
  <si>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</si>
  <si>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</si>
  <si>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</si>
  <si>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</si>
  <si>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</si>
  <si>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</si>
  <si>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</si>
  <si>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</si>
  <si>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</si>
  <si>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</si>
  <si>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</si>
  <si>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</si>
  <si>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</si>
  <si>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</si>
  <si>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</si>
  <si>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</si>
  <si>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</si>
  <si>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</si>
  <si>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</si>
  <si>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</si>
  <si>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</si>
  <si>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</si>
  <si>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</si>
  <si>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</si>
  <si>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</si>
  <si>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</si>
  <si>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</si>
  <si>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</si>
  <si>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</si>
  <si>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</si>
  <si>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</si>
  <si>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</si>
  <si>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</si>
  <si>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</si>
  <si>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</si>
  <si>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</si>
  <si>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</si>
  <si>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</si>
  <si>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</si>
  <si>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</si>
  <si>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</si>
  <si>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</si>
  <si>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</si>
  <si>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</si>
  <si>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</si>
  <si>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</si>
  <si>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</si>
  <si>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</si>
  <si>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</si>
  <si>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</si>
  <si>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</si>
  <si>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</si>
  <si>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</si>
  <si>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</si>
  <si>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</si>
  <si>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</si>
  <si>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</si>
  <si>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</si>
  <si>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</si>
  <si>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</si>
  <si>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</si>
  <si>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</si>
  <si>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</si>
  <si>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</si>
  <si>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</si>
  <si>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</si>
  <si>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</si>
  <si>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</si>
  <si>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</si>
  <si>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</si>
  <si>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</si>
  <si>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</si>
  <si>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</si>
  <si>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</si>
  <si>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</si>
  <si>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</si>
  <si>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</si>
  <si>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</si>
  <si>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</si>
  <si>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</si>
  <si>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</si>
  <si>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</si>
  <si>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</si>
  <si>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</si>
  <si>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</si>
  <si>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</si>
  <si>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</si>
  <si>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</si>
  <si>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</si>
  <si>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</si>
  <si>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</si>
  <si>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</si>
  <si>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</si>
  <si>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</si>
  <si>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</si>
  <si>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</si>
  <si>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</si>
  <si>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</si>
  <si>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</si>
  <si>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</si>
  <si>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</si>
  <si>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</si>
  <si>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</si>
  <si>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</si>
  <si>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</si>
  <si>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</si>
  <si>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</si>
  <si>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</si>
  <si>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</si>
  <si>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</si>
  <si>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</si>
  <si>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</si>
  <si>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</si>
  <si>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</si>
  <si>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</si>
  <si>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</si>
  <si>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</si>
  <si>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</si>
  <si>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</si>
  <si>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</si>
  <si>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</si>
  <si>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</si>
  <si>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</si>
  <si>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</si>
  <si>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</si>
  <si>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</si>
  <si>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</si>
  <si>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</si>
  <si>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</si>
  <si>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</si>
  <si>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</si>
  <si>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</si>
  <si>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</si>
  <si>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</si>
  <si>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</si>
  <si>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</si>
  <si>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</si>
  <si>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</si>
  <si>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</si>
  <si>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</si>
  <si>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</si>
  <si>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</si>
  <si>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</si>
  <si>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</si>
  <si>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</si>
  <si>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</si>
  <si>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</si>
  <si>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</si>
  <si>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</si>
  <si>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</si>
  <si>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</si>
  <si>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</si>
  <si>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</si>
  <si>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</si>
  <si>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</si>
  <si>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</si>
  <si>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</si>
  <si>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</si>
  <si>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</si>
  <si>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</si>
  <si>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</si>
  <si>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</si>
  <si>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</si>
  <si>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</si>
  <si>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</si>
  <si>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</si>
  <si>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</si>
  <si>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</si>
  <si>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</si>
  <si>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</si>
  <si>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</si>
  <si>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</si>
  <si>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</si>
  <si>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</si>
  <si>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</si>
  <si>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</si>
  <si>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</si>
  <si>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</si>
  <si>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</si>
  <si>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</si>
  <si>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</si>
  <si>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</si>
  <si>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</si>
  <si>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</si>
  <si>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</si>
  <si>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</si>
  <si>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</si>
  <si>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</si>
  <si>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</si>
  <si>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</si>
  <si>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</si>
  <si>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</si>
  <si>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</si>
  <si>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</si>
  <si>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</si>
  <si>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</si>
  <si>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</si>
  <si>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</si>
  <si>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</si>
  <si>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</si>
  <si>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</si>
  <si>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</si>
  <si>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</si>
  <si>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</si>
  <si>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</si>
  <si>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</si>
  <si>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</si>
  <si>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</si>
  <si>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</si>
  <si>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</si>
  <si>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</si>
  <si>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</si>
  <si>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</si>
  <si>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</si>
  <si>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</si>
  <si>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</si>
  <si>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</si>
  <si>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</si>
  <si>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</si>
  <si>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</si>
  <si>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</si>
  <si>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</si>
  <si>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</si>
  <si>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</si>
  <si>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</si>
  <si>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</si>
  <si>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</si>
  <si>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</si>
  <si>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</si>
  <si>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</si>
  <si>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</si>
  <si>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</si>
  <si>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</si>
  <si>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</si>
  <si>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</si>
  <si>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</si>
  <si>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</si>
  <si>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</si>
  <si>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</si>
  <si>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</si>
  <si>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</si>
  <si>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</si>
  <si>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</si>
  <si>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</si>
  <si>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</si>
  <si>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</si>
  <si>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</si>
  <si>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</si>
  <si>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</si>
  <si>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</si>
  <si>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</si>
  <si>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</si>
  <si>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</si>
  <si>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</si>
  <si>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</si>
  <si>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</si>
  <si>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</si>
  <si>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</si>
  <si>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</si>
  <si>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</si>
  <si>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</si>
  <si>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</si>
  <si>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</si>
  <si>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</si>
  <si>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</si>
  <si>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</si>
  <si>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</si>
  <si>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</si>
  <si>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</si>
  <si>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</si>
  <si>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</si>
  <si>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</si>
  <si>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</si>
  <si>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</si>
  <si>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</si>
  <si>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</si>
  <si>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</si>
  <si>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</si>
  <si>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</si>
  <si>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</si>
  <si>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</si>
  <si>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</si>
  <si>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</si>
  <si>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</si>
  <si>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</si>
  <si>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</si>
  <si>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</si>
  <si>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</si>
  <si>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</si>
  <si>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</si>
  <si>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</si>
  <si>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</si>
  <si>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</si>
  <si>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</si>
  <si>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</si>
  <si>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</si>
  <si>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</si>
  <si>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</si>
  <si>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</si>
  <si>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</si>
  <si>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</si>
  <si>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</si>
  <si>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</si>
  <si>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</si>
  <si>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</si>
  <si>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</si>
  <si>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</si>
  <si>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</si>
  <si>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</si>
  <si>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</si>
  <si>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</si>
  <si>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</si>
  <si>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</si>
  <si>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</si>
  <si>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</si>
  <si>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</si>
  <si>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</si>
  <si>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</si>
  <si>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</si>
  <si>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</si>
  <si>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</si>
  <si>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</si>
  <si>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</si>
  <si>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</si>
  <si>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</si>
  <si>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</si>
  <si>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</si>
  <si>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</si>
  <si>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</si>
  <si>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</si>
  <si>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</si>
  <si>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</si>
  <si>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</si>
  <si>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</si>
  <si>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</si>
  <si>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</si>
  <si>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</si>
  <si>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</si>
  <si>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</si>
  <si>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</si>
  <si>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</si>
  <si>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</si>
  <si>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</si>
  <si>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</si>
  <si>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</si>
  <si>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</si>
  <si>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</si>
  <si>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</si>
  <si>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</si>
  <si>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</si>
  <si>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</si>
  <si>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</si>
  <si>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</si>
  <si>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</si>
  <si>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</si>
  <si>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</si>
  <si>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</si>
  <si>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</si>
  <si>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</si>
  <si>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</si>
  <si>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</si>
  <si>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</si>
  <si>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</si>
  <si>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</si>
  <si>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</si>
  <si>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</si>
  <si>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</si>
  <si>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</si>
  <si>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</si>
  <si>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</si>
  <si>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</si>
  <si>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</si>
  <si>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</si>
  <si>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</si>
  <si>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</si>
  <si>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</si>
  <si>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</si>
  <si>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</si>
  <si>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</si>
  <si>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</si>
  <si>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</si>
  <si>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</si>
  <si>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</si>
  <si>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</si>
  <si>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</si>
  <si>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</si>
  <si>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</si>
  <si>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</si>
  <si>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</si>
  <si>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</si>
  <si>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</si>
  <si>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</si>
  <si>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</si>
  <si>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</si>
  <si>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</si>
  <si>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</si>
  <si>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</si>
  <si>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</si>
  <si>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</si>
  <si>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</si>
  <si>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</si>
  <si>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</si>
  <si>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</si>
  <si>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</si>
  <si>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</si>
  <si>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</si>
  <si>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</si>
  <si>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</si>
  <si>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</si>
  <si>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</si>
  <si>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</si>
  <si>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</si>
  <si>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</si>
  <si>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</si>
  <si>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</si>
  <si>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</si>
  <si>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</si>
  <si>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</si>
  <si>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</si>
  <si>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</si>
  <si>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</si>
  <si>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</si>
  <si>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</si>
  <si>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</si>
  <si>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</si>
  <si>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</si>
  <si>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</si>
  <si>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</si>
  <si>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</si>
  <si>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</si>
  <si>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</si>
  <si>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</si>
  <si>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</si>
  <si>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</si>
  <si>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</si>
  <si>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</si>
  <si>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</si>
  <si>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</si>
  <si>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</si>
  <si>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</si>
  <si>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</si>
  <si>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</si>
  <si>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</si>
  <si>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</si>
  <si>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</si>
  <si>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</si>
  <si>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</si>
  <si>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</si>
  <si>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</si>
  <si>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</si>
  <si>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</si>
  <si>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</si>
  <si>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</si>
  <si>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</si>
  <si>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</si>
  <si>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</si>
  <si>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</si>
  <si>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</si>
  <si>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</si>
  <si>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</si>
  <si>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</si>
  <si>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</si>
  <si>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</si>
  <si>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</si>
  <si>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</si>
  <si>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</si>
  <si>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</si>
  <si>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</si>
  <si>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</si>
  <si>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</si>
  <si>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</si>
  <si>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</si>
  <si>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</si>
  <si>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</si>
  <si>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</si>
  <si>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</si>
  <si>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</si>
  <si>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</si>
  <si>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</si>
  <si>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</si>
  <si>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</si>
  <si>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</si>
  <si>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</si>
  <si>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</si>
  <si>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</si>
  <si>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</si>
  <si>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</si>
  <si>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</si>
  <si>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</si>
  <si>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</si>
  <si>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</si>
  <si>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</si>
  <si>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</si>
  <si>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</si>
  <si>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</si>
  <si>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</si>
  <si>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</si>
  <si>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</si>
  <si>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</si>
  <si>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</si>
  <si>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</si>
  <si>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</si>
  <si>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</si>
  <si>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</si>
  <si>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</si>
  <si>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</si>
  <si>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</si>
  <si>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</si>
  <si>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</si>
  <si>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</si>
  <si>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</si>
  <si>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</si>
  <si>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</si>
  <si>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</si>
  <si>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</si>
  <si>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</si>
  <si>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</si>
  <si>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</si>
  <si>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</si>
  <si>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</si>
  <si>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</si>
  <si>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</si>
  <si>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</si>
  <si>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</si>
  <si>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</si>
  <si>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</si>
  <si>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</si>
  <si>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</si>
  <si>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</si>
  <si>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</si>
  <si>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</si>
  <si>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</si>
  <si>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</si>
  <si>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</si>
  <si>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</si>
  <si>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</si>
  <si>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</si>
  <si>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</si>
  <si>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</si>
  <si>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</si>
  <si>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</si>
  <si>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</si>
  <si>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</si>
  <si>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</si>
  <si>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</si>
  <si>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</si>
  <si>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</si>
  <si>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</si>
  <si>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</si>
  <si>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</si>
  <si>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</si>
  <si>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</si>
  <si>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</si>
  <si>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</si>
  <si>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</si>
  <si>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</si>
  <si>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</si>
  <si>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</si>
  <si>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</si>
  <si>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</si>
  <si>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</si>
  <si>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</si>
  <si>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</si>
  <si>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</si>
  <si>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</si>
  <si>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</si>
  <si>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</si>
  <si>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</si>
  <si>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</si>
  <si>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</si>
  <si>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</si>
  <si>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</si>
  <si>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</si>
  <si>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</si>
  <si>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</si>
  <si>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</si>
  <si>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</si>
  <si>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</si>
  <si>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</si>
  <si>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</si>
  <si>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</si>
  <si>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</si>
  <si>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</si>
  <si>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</si>
  <si>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</si>
  <si>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</si>
  <si>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</si>
  <si>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</si>
  <si>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</si>
  <si>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</si>
  <si>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</si>
  <si>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</si>
  <si>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</si>
  <si>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</si>
  <si>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</si>
  <si>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</si>
  <si>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</si>
  <si>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</si>
  <si>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</si>
  <si>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</si>
  <si>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</si>
  <si>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</si>
  <si>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</si>
  <si>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</si>
  <si>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</si>
  <si>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</si>
  <si>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</si>
  <si>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</si>
  <si>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</si>
  <si>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</si>
  <si>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</si>
  <si>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</si>
  <si>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</si>
  <si>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</si>
  <si>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</si>
  <si>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</si>
  <si>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</si>
  <si>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</si>
  <si>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</si>
  <si>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</si>
  <si>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</si>
  <si>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</si>
  <si>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</si>
  <si>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</si>
  <si>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</si>
  <si>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</si>
  <si>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</si>
  <si>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</si>
  <si>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</si>
  <si>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</si>
  <si>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</si>
  <si>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</si>
  <si>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</si>
  <si>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</si>
  <si>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</si>
  <si>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</si>
  <si>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</si>
  <si>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</si>
  <si>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</si>
  <si>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</si>
  <si>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</si>
  <si>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</si>
  <si>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</si>
  <si>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</si>
  <si>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</si>
  <si>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</si>
  <si>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</si>
  <si>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</si>
  <si>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</si>
  <si>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</si>
  <si>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</si>
  <si>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</si>
  <si>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</si>
  <si>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</si>
  <si>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</si>
  <si>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</si>
  <si>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</si>
  <si>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</si>
  <si>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</si>
  <si>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</si>
  <si>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</si>
  <si>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</si>
  <si>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</si>
  <si>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</si>
  <si>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</si>
  <si>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</si>
  <si>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</si>
  <si>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</si>
  <si>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</si>
  <si>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</si>
  <si>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</si>
  <si>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</si>
  <si>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</si>
  <si>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</si>
  <si>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</si>
  <si>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</si>
  <si>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</si>
  <si>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</si>
  <si>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</si>
  <si>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</si>
  <si>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</si>
  <si>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</si>
  <si>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</si>
  <si>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</si>
  <si>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</si>
  <si>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</si>
  <si>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</si>
  <si>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</si>
  <si>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</si>
  <si>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</si>
  <si>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</si>
  <si>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</si>
  <si>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</si>
  <si>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</si>
  <si>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</si>
  <si>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</si>
  <si>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</si>
  <si>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</si>
  <si>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</si>
  <si>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</si>
  <si>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</si>
  <si>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</si>
  <si>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</si>
  <si>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</si>
  <si>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</si>
  <si>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</si>
  <si>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</si>
  <si>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</si>
  <si>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</si>
  <si>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</si>
  <si>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</si>
  <si>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</si>
  <si>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</si>
  <si>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</si>
  <si>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</si>
  <si>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</si>
  <si>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</si>
  <si>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</si>
  <si>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</si>
  <si>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</si>
  <si>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</si>
  <si>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</si>
  <si>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</si>
  <si>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</si>
  <si>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</si>
  <si>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</si>
  <si>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</si>
  <si>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</si>
  <si>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</si>
  <si>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</si>
  <si>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</si>
  <si>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</si>
  <si>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</si>
  <si>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</si>
  <si>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</si>
  <si>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</si>
  <si>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</si>
  <si>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</si>
  <si>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</si>
  <si>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</si>
  <si>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</si>
  <si>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</si>
  <si>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</si>
  <si>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</si>
  <si>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</si>
  <si>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</si>
  <si>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</si>
  <si>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</si>
  <si>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</si>
  <si>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</si>
  <si>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</si>
  <si>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</si>
  <si>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</si>
  <si>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</si>
  <si>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</si>
  <si>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</si>
  <si>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</si>
  <si>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</si>
  <si>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</si>
  <si>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</si>
  <si>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</si>
  <si>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</si>
  <si>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</si>
  <si>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</si>
  <si>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</si>
  <si>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</si>
  <si>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</si>
  <si>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</si>
  <si>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</si>
  <si>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</si>
  <si>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</si>
  <si>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</si>
  <si>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</si>
  <si>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</si>
  <si>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</si>
  <si>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</si>
  <si>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</si>
  <si>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</si>
  <si>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</si>
  <si>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</si>
  <si>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</si>
  <si>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</si>
  <si>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</si>
  <si>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</si>
  <si>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</si>
  <si>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</si>
  <si>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</si>
  <si>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</si>
  <si>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</si>
  <si>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</si>
  <si>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</si>
  <si>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</si>
  <si>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</si>
  <si>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</si>
  <si>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</si>
  <si>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</si>
  <si>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</si>
  <si>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</si>
  <si>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</si>
  <si>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</si>
  <si>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</si>
  <si>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</si>
  <si>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</si>
  <si>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</si>
  <si>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</si>
  <si>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</si>
  <si>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</si>
  <si>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</si>
  <si>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</si>
  <si>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</si>
  <si>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</si>
  <si>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</si>
  <si>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</si>
  <si>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</si>
  <si>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</si>
  <si>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</si>
  <si>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</si>
  <si>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</si>
  <si>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</si>
  <si>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</si>
  <si>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</si>
  <si>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</si>
  <si>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</si>
  <si>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</si>
  <si>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</si>
  <si>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</si>
  <si>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</si>
  <si>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</si>
  <si>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</si>
  <si>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</si>
  <si>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</si>
  <si>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</si>
  <si>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</si>
  <si>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</si>
  <si>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</si>
  <si>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</si>
  <si>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</si>
  <si>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</si>
  <si>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</si>
  <si>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</si>
  <si>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</si>
  <si>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</si>
  <si>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</si>
  <si>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</si>
  <si>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</si>
  <si>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</si>
  <si>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</si>
  <si>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</si>
  <si>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</si>
  <si>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</si>
  <si>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</si>
  <si>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</si>
  <si>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</si>
  <si>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</si>
  <si>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</si>
  <si>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</si>
  <si>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</si>
  <si>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</si>
  <si>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</si>
  <si>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</si>
  <si>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</si>
  <si>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</si>
  <si>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</si>
  <si>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</si>
  <si>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</si>
  <si>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</si>
  <si>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</si>
  <si>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</si>
  <si>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</si>
  <si>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</si>
  <si>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</si>
  <si>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</si>
  <si>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</si>
  <si>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</si>
  <si>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</si>
  <si>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</si>
  <si>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</si>
  <si>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</si>
  <si>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</si>
  <si>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</si>
  <si>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</si>
  <si>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</si>
  <si>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</si>
  <si>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</si>
  <si>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</si>
  <si>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</si>
  <si>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</si>
  <si>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</si>
  <si>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</si>
  <si>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</si>
  <si>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</si>
  <si>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</si>
  <si>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</si>
  <si>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</si>
  <si>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</si>
  <si>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</si>
  <si>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</si>
  <si>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</si>
  <si>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</si>
  <si>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</si>
  <si>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</si>
  <si>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</si>
  <si>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</si>
  <si>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</si>
  <si>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</si>
  <si>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</si>
  <si>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</si>
  <si>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</si>
  <si>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</si>
  <si>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</si>
  <si>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</si>
  <si>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</si>
  <si>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</si>
  <si>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</si>
  <si>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</si>
  <si>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</si>
  <si>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</si>
  <si>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</si>
  <si>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</si>
  <si>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</si>
  <si>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</si>
  <si>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</si>
  <si>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</si>
  <si>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</si>
  <si>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</si>
  <si>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</si>
  <si>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</si>
  <si>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</si>
  <si>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</si>
  <si>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</si>
  <si>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</si>
  <si>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</si>
  <si>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</si>
  <si>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</si>
  <si>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</si>
  <si>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</si>
  <si>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</si>
  <si>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</si>
  <si>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</si>
  <si>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</si>
  <si>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</si>
  <si>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</si>
  <si>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</si>
  <si>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</si>
  <si>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</si>
  <si>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</si>
  <si>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</si>
  <si>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</si>
  <si>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</si>
  <si>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</si>
  <si>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</si>
  <si>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</si>
  <si>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</si>
  <si>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</si>
  <si>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</si>
  <si>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</si>
  <si>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</si>
  <si>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</si>
  <si>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</si>
  <si>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</si>
  <si>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</si>
  <si>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</si>
  <si>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</si>
  <si>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</si>
  <si>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</si>
  <si>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</si>
  <si>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</si>
  <si>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</si>
  <si>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</si>
  <si>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</si>
  <si>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</si>
  <si>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</si>
  <si>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</si>
  <si>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</si>
  <si>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</si>
  <si>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</si>
  <si>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</si>
  <si>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</si>
  <si>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</si>
  <si>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</si>
  <si>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</si>
  <si>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</si>
  <si>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</si>
  <si>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</si>
  <si>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</si>
  <si>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</si>
  <si>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</si>
  <si>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</si>
  <si>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</si>
  <si>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</si>
  <si>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</si>
  <si>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</si>
  <si>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</si>
  <si>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</si>
  <si>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</si>
  <si>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</si>
  <si>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</si>
  <si>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</si>
  <si>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</si>
  <si>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</si>
  <si>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</si>
  <si>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</si>
  <si>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</si>
  <si>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</si>
  <si>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</si>
  <si>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</si>
  <si>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</si>
  <si>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</si>
  <si>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</si>
  <si>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</si>
  <si>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</si>
  <si>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</si>
  <si>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</si>
  <si>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</si>
  <si>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</si>
  <si>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</si>
  <si>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</si>
  <si>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</si>
  <si>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</si>
  <si>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</si>
  <si>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</si>
  <si>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</si>
  <si>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</si>
  <si>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</si>
  <si>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</si>
  <si>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</si>
  <si>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</si>
  <si>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</si>
  <si>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</si>
  <si>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</si>
  <si>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</si>
  <si>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</si>
  <si>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</si>
  <si>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</si>
  <si>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</si>
  <si>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</si>
  <si>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</si>
  <si>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</si>
  <si>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</si>
  <si>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</si>
  <si>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</si>
  <si>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</si>
  <si>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</si>
  <si>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</si>
  <si>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</si>
  <si>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</si>
  <si>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</si>
  <si>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</si>
  <si>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</si>
  <si>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</si>
  <si>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</si>
  <si>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</si>
  <si>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</si>
  <si>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</si>
  <si>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</si>
  <si>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</si>
  <si>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</si>
  <si>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</si>
  <si>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</si>
  <si>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</si>
  <si>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</si>
  <si>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</si>
  <si>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</si>
  <si>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</si>
  <si>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</si>
  <si>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</si>
  <si>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</si>
  <si>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</si>
  <si>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</si>
  <si>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</si>
  <si>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</si>
  <si>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</si>
  <si>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</si>
  <si>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</si>
  <si>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</si>
  <si>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</si>
  <si>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</si>
  <si>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</si>
  <si>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</si>
  <si>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</si>
  <si>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</si>
  <si>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</si>
  <si>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</si>
  <si>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</si>
  <si>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</si>
  <si>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</si>
  <si>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</si>
  <si>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</si>
  <si>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</si>
  <si>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</si>
  <si>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</si>
  <si>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</si>
  <si>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</si>
  <si>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</si>
  <si>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</si>
  <si>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</si>
  <si>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</si>
  <si>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</si>
  <si>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</si>
  <si>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</si>
  <si>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</si>
  <si>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</si>
  <si>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</si>
  <si>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</si>
  <si>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</si>
  <si>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</si>
  <si>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</si>
  <si>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</si>
  <si>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</si>
  <si>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</si>
  <si>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</si>
  <si>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</si>
  <si>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</si>
  <si>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</si>
  <si>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</si>
  <si>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</si>
  <si>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</si>
  <si>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</si>
  <si>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</si>
  <si>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</si>
  <si>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</si>
  <si>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</si>
  <si>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</si>
  <si>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</si>
  <si>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</si>
  <si>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</si>
  <si>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</si>
  <si>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</si>
  <si>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</si>
  <si>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</si>
  <si>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</si>
  <si>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</si>
  <si>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</si>
  <si>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</si>
  <si>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</si>
  <si>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</si>
  <si>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</si>
  <si>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</si>
  <si>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</si>
  <si>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</si>
  <si>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</si>
  <si>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</si>
  <si>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</si>
  <si>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</si>
  <si>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</si>
  <si>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</si>
  <si>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</si>
  <si>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</si>
  <si>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</si>
  <si>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</si>
  <si>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</si>
  <si>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</si>
  <si>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</si>
  <si>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</si>
  <si>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</si>
  <si>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</si>
  <si>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</si>
  <si>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</si>
  <si>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</si>
  <si>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</si>
  <si>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</si>
  <si>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</si>
  <si>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</si>
  <si>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</si>
  <si>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</si>
  <si>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</si>
  <si>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</si>
  <si>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</si>
  <si>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</si>
  <si>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</si>
  <si>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</si>
  <si>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</si>
  <si>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</si>
  <si>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</si>
  <si>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</si>
  <si>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</si>
  <si>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</si>
  <si>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</si>
  <si>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</si>
  <si>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</si>
  <si>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</si>
  <si>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</si>
  <si>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</si>
  <si>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</si>
  <si>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</si>
  <si>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</si>
  <si>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</si>
  <si>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</si>
  <si>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</si>
  <si>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</si>
  <si>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</si>
  <si>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</si>
  <si>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</si>
  <si>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</si>
  <si>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</si>
  <si>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</si>
  <si>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</si>
  <si>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</si>
  <si>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</si>
  <si>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</si>
  <si>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</si>
  <si>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</si>
  <si>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</si>
  <si>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</si>
  <si>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</si>
  <si>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</si>
  <si>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</si>
  <si>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</si>
  <si>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</si>
  <si>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</si>
  <si>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</si>
  <si>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</si>
  <si>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</si>
  <si>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</si>
  <si>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</si>
  <si>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</si>
  <si>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</si>
  <si>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</si>
  <si>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</si>
  <si>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</si>
  <si>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</si>
  <si>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</si>
  <si>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</si>
  <si>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</si>
  <si>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</si>
  <si>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</si>
  <si>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</si>
  <si>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</si>
  <si>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</si>
  <si>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</si>
  <si>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</si>
  <si>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</si>
  <si>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</si>
  <si>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</si>
  <si>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</si>
  <si>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</si>
  <si>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</si>
  <si>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</si>
  <si>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</si>
  <si>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</si>
  <si>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</si>
  <si>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</si>
  <si>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</si>
  <si>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</si>
  <si>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</si>
  <si>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</si>
  <si>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</si>
  <si>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</si>
  <si>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</si>
  <si>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</si>
  <si>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</si>
  <si>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</si>
  <si>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</si>
  <si>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</si>
  <si>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</si>
  <si>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</si>
  <si>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</si>
  <si>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</si>
  <si>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</si>
  <si>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</si>
  <si>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</si>
  <si>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</si>
  <si>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</si>
  <si>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</si>
  <si>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</si>
  <si>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</si>
  <si>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</si>
  <si>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</si>
  <si>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</si>
  <si>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</si>
  <si>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</si>
  <si>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</si>
  <si>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</si>
  <si>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</si>
  <si>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</si>
  <si>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</si>
  <si>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</si>
  <si>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</si>
  <si>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</si>
  <si>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</si>
  <si>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</si>
  <si>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</si>
  <si>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</si>
  <si>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</si>
  <si>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</si>
  <si>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</si>
  <si>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</si>
  <si>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</si>
  <si>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</si>
  <si>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</si>
  <si>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</si>
  <si>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</si>
  <si>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</si>
  <si>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</si>
  <si>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</si>
  <si>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</si>
  <si>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</si>
  <si>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</si>
  <si>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</si>
  <si>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</si>
  <si>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</si>
  <si>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</si>
  <si>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</si>
  <si>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</si>
  <si>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</si>
  <si>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</si>
  <si>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</si>
  <si>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</si>
  <si>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</si>
  <si>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</si>
  <si>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</si>
  <si>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</si>
  <si>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</si>
  <si>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</si>
  <si>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</si>
  <si>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</si>
  <si>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</si>
  <si>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</si>
  <si>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</si>
  <si>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</si>
  <si>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</si>
  <si>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</si>
  <si>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</si>
  <si>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</si>
  <si>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</si>
  <si>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</si>
  <si>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</si>
  <si>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</si>
  <si>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</si>
  <si>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</si>
  <si>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</si>
  <si>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</si>
  <si>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</si>
  <si>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</si>
  <si>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</si>
  <si>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</si>
  <si>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</si>
  <si>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</si>
  <si>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</si>
  <si>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</si>
  <si>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</si>
  <si>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</si>
  <si>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</si>
  <si>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</si>
  <si>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</si>
  <si>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</si>
  <si>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</si>
  <si>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</si>
  <si>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</si>
  <si>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</si>
  <si>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</si>
  <si>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</si>
  <si>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</si>
  <si>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</si>
  <si>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</si>
  <si>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</si>
  <si>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</si>
  <si>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</si>
  <si>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</si>
  <si>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</si>
  <si>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</si>
  <si>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</si>
  <si>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</si>
  <si>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</si>
  <si>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</si>
  <si>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</si>
  <si>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</si>
  <si>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</si>
  <si>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</si>
  <si>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</si>
  <si>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</si>
  <si>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</si>
  <si>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</si>
  <si>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</si>
  <si>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</si>
  <si>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</si>
  <si>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</si>
  <si>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</si>
  <si>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</si>
  <si>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</si>
  <si>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</si>
  <si>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</si>
  <si>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</si>
  <si>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</si>
  <si>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</si>
  <si>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</si>
  <si>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</si>
  <si>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</si>
  <si>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</si>
  <si>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</si>
  <si>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</si>
  <si>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</si>
  <si>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</si>
  <si>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</si>
  <si>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</si>
  <si>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</si>
  <si>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</si>
  <si>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</si>
  <si>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</si>
  <si>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</si>
  <si>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</si>
  <si>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</si>
  <si>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</si>
  <si>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</si>
  <si>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</si>
  <si>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</si>
  <si>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</si>
  <si>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</si>
  <si>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</si>
  <si>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</si>
  <si>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</si>
  <si>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</si>
  <si>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</si>
  <si>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</si>
  <si>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</si>
  <si>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</si>
  <si>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</si>
  <si>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</si>
  <si>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</si>
  <si>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</si>
  <si>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</si>
  <si>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</si>
  <si>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</si>
  <si>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</si>
  <si>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</si>
  <si>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</si>
  <si>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</si>
  <si>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</si>
  <si>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</si>
  <si>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</si>
  <si>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</si>
  <si>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</si>
  <si>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</si>
  <si>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</si>
  <si>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</si>
  <si>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</si>
  <si>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</si>
  <si>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</si>
  <si>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</si>
  <si>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</si>
  <si>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</si>
  <si>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</si>
  <si>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</si>
  <si>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</si>
  <si>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</si>
  <si>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</si>
  <si>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</si>
  <si>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</si>
  <si>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</si>
  <si>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</si>
  <si>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</si>
  <si>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</si>
  <si>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</si>
  <si>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</si>
  <si>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</si>
  <si>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</si>
  <si>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</si>
  <si>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</si>
  <si>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</si>
  <si>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</si>
  <si>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</si>
  <si>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</si>
  <si>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</si>
  <si>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</si>
  <si>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</si>
  <si>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</si>
  <si>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</si>
  <si>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</si>
  <si>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</si>
  <si>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</si>
  <si>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</si>
  <si>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</si>
  <si>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</si>
  <si>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</si>
  <si>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</si>
  <si>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</si>
  <si>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</si>
  <si>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</si>
  <si>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</si>
  <si>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</si>
  <si>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</si>
  <si>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</si>
  <si>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</si>
  <si>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</si>
  <si>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</si>
  <si>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</si>
  <si>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</si>
  <si>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</si>
  <si>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</si>
  <si>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</si>
  <si>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</si>
  <si>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</si>
  <si>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</si>
  <si>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</si>
  <si>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</si>
  <si>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</si>
  <si>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</si>
  <si>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</si>
  <si>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</si>
  <si>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</si>
  <si>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</si>
  <si>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</si>
  <si>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</si>
  <si>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</si>
  <si>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</si>
  <si>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</si>
  <si>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</si>
  <si>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</si>
  <si>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</si>
  <si>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</si>
  <si>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</si>
  <si>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</si>
  <si>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</si>
  <si>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</si>
  <si>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</si>
  <si>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</si>
  <si>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</si>
  <si>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</si>
  <si>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</si>
  <si>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</si>
  <si>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</si>
  <si>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</si>
  <si>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</si>
  <si>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</si>
  <si>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</si>
  <si>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</si>
  <si>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</si>
  <si>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</si>
  <si>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</si>
  <si>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</si>
  <si>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</si>
  <si>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</si>
  <si>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</si>
  <si>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</si>
  <si>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</si>
  <si>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</si>
  <si>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</si>
  <si>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</si>
  <si>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</si>
  <si>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</si>
  <si>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</si>
  <si>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</si>
  <si>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</si>
  <si>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</si>
  <si>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</si>
  <si>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</si>
  <si>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</si>
  <si>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</si>
  <si>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</si>
  <si>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</si>
  <si>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</si>
  <si>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</si>
  <si>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</si>
  <si>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</si>
  <si>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</si>
  <si>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</si>
  <si>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</si>
  <si>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</si>
  <si>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</si>
  <si>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</si>
  <si>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</si>
  <si>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</si>
  <si>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</si>
  <si>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</si>
  <si>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</si>
  <si>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</si>
  <si>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</si>
  <si>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</si>
  <si>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</si>
  <si>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</si>
  <si>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</si>
  <si>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</si>
  <si>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</si>
  <si>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</si>
  <si>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</si>
  <si>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</si>
  <si>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</si>
  <si>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</si>
  <si>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</si>
  <si>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</si>
  <si>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</si>
  <si>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</si>
  <si>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</si>
  <si>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</si>
  <si>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</si>
  <si>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</si>
  <si>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</si>
  <si>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</si>
  <si>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</si>
  <si>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</si>
  <si>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</si>
  <si>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</si>
  <si>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</si>
  <si>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</si>
  <si>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</si>
  <si>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</si>
  <si>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</si>
  <si>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</si>
  <si>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</si>
  <si>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</si>
  <si>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</si>
  <si>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</si>
  <si>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</si>
  <si>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</si>
  <si>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</si>
  <si>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</si>
  <si>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</si>
  <si>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</si>
  <si>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</si>
  <si>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</si>
  <si>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</si>
  <si>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</si>
  <si>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</si>
  <si>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</si>
  <si>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</si>
  <si>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</si>
  <si>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</si>
  <si>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</si>
  <si>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</si>
  <si>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</si>
  <si>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</si>
  <si>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</si>
  <si>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</si>
  <si>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</si>
  <si>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</si>
  <si>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</si>
  <si>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</si>
  <si>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</si>
  <si>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</si>
  <si>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</si>
  <si>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</si>
  <si>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</si>
  <si>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</si>
  <si>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</si>
  <si>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</si>
  <si>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</si>
  <si>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</si>
  <si>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</si>
  <si>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</si>
  <si>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</si>
  <si>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</si>
  <si>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</si>
  <si>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</si>
  <si>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</si>
  <si>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</si>
  <si>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</si>
  <si>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</si>
  <si>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</si>
  <si>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</si>
  <si>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</si>
  <si>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</si>
  <si>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</si>
  <si>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</si>
  <si>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</si>
  <si>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</si>
  <si>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</si>
  <si>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</si>
  <si>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</si>
  <si>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</si>
  <si>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</si>
  <si>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</si>
  <si>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</si>
  <si>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</si>
  <si>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</si>
  <si>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</si>
  <si>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</si>
  <si>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</si>
  <si>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</si>
  <si>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</si>
  <si>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</si>
  <si>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</si>
  <si>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</si>
  <si>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</si>
  <si>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</si>
  <si>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</si>
  <si>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</si>
  <si>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</si>
  <si>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</si>
  <si>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</si>
  <si>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</si>
  <si>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</si>
  <si>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</si>
  <si>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</si>
  <si>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</si>
  <si>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</si>
  <si>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</si>
  <si>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</si>
  <si>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</si>
  <si>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</si>
  <si>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</si>
  <si>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</si>
  <si>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</si>
  <si>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</si>
  <si>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</si>
  <si>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</si>
  <si>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</si>
  <si>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</si>
  <si>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</si>
  <si>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</si>
  <si>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</si>
  <si>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</si>
  <si>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</si>
  <si>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</si>
  <si>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</si>
  <si>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</si>
  <si>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</si>
  <si>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</si>
  <si>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</si>
  <si>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</si>
  <si>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</si>
  <si>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</si>
  <si>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</si>
  <si>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</si>
  <si>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</si>
  <si>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</si>
  <si>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</si>
  <si>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</si>
  <si>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</si>
  <si>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</si>
  <si>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</si>
  <si>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</si>
  <si>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</si>
  <si>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</si>
  <si>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</si>
  <si>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</si>
  <si>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</si>
  <si>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</si>
  <si>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</si>
  <si>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</si>
  <si>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</si>
  <si>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</si>
  <si>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</si>
  <si>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</si>
  <si>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</si>
  <si>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</si>
  <si>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</si>
  <si>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</si>
  <si>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</si>
  <si>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</si>
  <si>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</si>
  <si>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</si>
  <si>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</si>
  <si>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</si>
  <si>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</si>
  <si>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</si>
  <si>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</si>
  <si>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</si>
  <si>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</si>
  <si>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</si>
  <si>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</si>
  <si>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</si>
  <si>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</si>
  <si>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</si>
  <si>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</si>
  <si>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</si>
  <si>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</si>
  <si>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</si>
  <si>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</si>
  <si>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</si>
  <si>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</si>
  <si>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</si>
  <si>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</si>
  <si>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</si>
  <si>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</si>
  <si>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</si>
  <si>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</si>
  <si>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</si>
  <si>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</si>
  <si>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</si>
  <si>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</si>
  <si>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</si>
  <si>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</si>
  <si>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</si>
  <si>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</si>
  <si>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</si>
  <si>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</si>
  <si>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</si>
  <si>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</si>
  <si>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</si>
  <si>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</si>
  <si>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</si>
  <si>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</si>
  <si>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</si>
  <si>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</si>
  <si>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</si>
  <si>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</si>
  <si>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</si>
  <si>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</si>
  <si>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</si>
  <si>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</si>
  <si>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</si>
  <si>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</si>
  <si>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</si>
  <si>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</si>
  <si>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</si>
  <si>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</si>
  <si>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</si>
  <si>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</si>
  <si>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</si>
  <si>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</si>
  <si>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</si>
  <si>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</si>
  <si>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</si>
  <si>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</si>
  <si>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</si>
  <si>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</si>
  <si>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</si>
  <si>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</si>
  <si>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</si>
  <si>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</si>
  <si>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</si>
  <si>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</si>
  <si>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</si>
  <si>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</si>
  <si>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</si>
  <si>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</si>
  <si>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</si>
  <si>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</si>
  <si>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</si>
  <si>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</si>
  <si>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</si>
  <si>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</si>
  <si>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</si>
  <si>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</si>
  <si>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</si>
  <si>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</si>
  <si>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</si>
  <si>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</si>
  <si>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</si>
  <si>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</si>
  <si>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</si>
  <si>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</si>
  <si>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</si>
  <si>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</si>
  <si>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</si>
  <si>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</si>
  <si>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</si>
  <si>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</si>
  <si>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</si>
  <si>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</si>
  <si>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</si>
  <si>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</si>
  <si>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</si>
  <si>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</si>
  <si>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</si>
  <si>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</si>
  <si>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</si>
  <si>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</si>
  <si>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</si>
  <si>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</si>
  <si>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</si>
  <si>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</si>
  <si>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</si>
  <si>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</si>
  <si>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</si>
  <si>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</si>
  <si>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</si>
  <si>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</si>
  <si>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</si>
  <si>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</si>
  <si>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</si>
  <si>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</si>
  <si>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</si>
  <si>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</si>
  <si>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</si>
  <si>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</si>
  <si>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</si>
  <si>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</si>
  <si>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</si>
  <si>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</si>
  <si>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</si>
  <si>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</si>
  <si>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</si>
  <si>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</si>
  <si>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</si>
  <si>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</si>
  <si>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</si>
  <si>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</si>
  <si>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</si>
  <si>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</si>
  <si>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</si>
  <si>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</si>
  <si>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</si>
  <si>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</si>
  <si>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</si>
  <si>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</si>
  <si>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</si>
  <si>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</si>
  <si>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</si>
  <si>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</si>
  <si>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</si>
  <si>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</si>
  <si>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</si>
  <si>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</si>
  <si>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</si>
  <si>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</si>
  <si>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</si>
  <si>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</si>
  <si>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</si>
  <si>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</si>
  <si>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</si>
  <si>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</si>
  <si>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</si>
  <si>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</si>
  <si>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</si>
  <si>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</si>
  <si>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</si>
  <si>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</si>
  <si>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</si>
  <si>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</si>
  <si>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</si>
  <si>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</si>
  <si>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</si>
  <si>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</si>
  <si>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</si>
  <si>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</si>
  <si>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</si>
  <si>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</si>
  <si>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</si>
  <si>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</si>
  <si>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</si>
  <si>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</si>
  <si>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</si>
  <si>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</si>
  <si>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</si>
  <si>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</si>
  <si>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</si>
  <si>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</si>
  <si>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</si>
  <si>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</si>
  <si>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</si>
  <si>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</si>
  <si>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</si>
  <si>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</si>
  <si>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</si>
  <si>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</si>
  <si>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</si>
  <si>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</si>
  <si>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</si>
  <si>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</si>
  <si>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</si>
  <si>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</si>
  <si>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</si>
  <si>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</si>
  <si>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</si>
  <si>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</si>
  <si>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</si>
  <si>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</si>
  <si>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</si>
  <si>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</si>
  <si>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</si>
  <si>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</si>
  <si>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</si>
  <si>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</si>
  <si>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</si>
  <si>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</si>
  <si>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</si>
  <si>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</si>
  <si>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</si>
  <si>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</si>
  <si>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</si>
  <si>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</si>
  <si>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</si>
  <si>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</si>
  <si>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</si>
  <si>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</si>
  <si>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</si>
  <si>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</si>
  <si>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</si>
  <si>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</si>
  <si>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</si>
  <si>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</si>
  <si>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</si>
  <si>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</si>
  <si>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</si>
  <si>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</si>
  <si>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</si>
  <si>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</si>
  <si>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</si>
  <si>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</si>
  <si>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</si>
  <si>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</si>
  <si>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</si>
  <si>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</si>
  <si>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</si>
  <si>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</si>
  <si>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</si>
  <si>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</si>
  <si>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</si>
  <si>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</si>
  <si>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</si>
  <si>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</si>
  <si>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</si>
  <si>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</si>
  <si>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</si>
  <si>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</si>
  <si>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</si>
  <si>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</si>
  <si>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</si>
  <si>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</si>
  <si>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</si>
  <si>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</si>
  <si>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</si>
  <si>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</si>
  <si>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</si>
  <si>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</si>
  <si>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</si>
  <si>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</si>
  <si>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</si>
  <si>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</si>
  <si>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</si>
  <si>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</si>
  <si>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</si>
  <si>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</si>
  <si>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</si>
  <si>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</si>
  <si>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</si>
  <si>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</si>
  <si>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</si>
  <si>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</si>
  <si>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</si>
  <si>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</si>
  <si>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</si>
  <si>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</si>
  <si>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</si>
  <si>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</si>
  <si>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</si>
  <si>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</si>
  <si>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</si>
  <si>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</si>
  <si>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</si>
  <si>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</si>
  <si>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</si>
  <si>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</si>
  <si>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</si>
  <si>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</si>
  <si>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</si>
  <si>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</si>
  <si>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</si>
  <si>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</si>
  <si>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</si>
  <si>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</si>
  <si>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</si>
  <si>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</si>
  <si>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</si>
  <si>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</si>
  <si>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</si>
  <si>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</si>
  <si>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</si>
  <si>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</si>
  <si>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</si>
  <si>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</si>
  <si>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</si>
  <si>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</si>
  <si>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</si>
  <si>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</si>
  <si>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</si>
  <si>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</si>
  <si>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</si>
  <si>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</si>
  <si>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</si>
  <si>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</si>
  <si>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</si>
  <si>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</si>
  <si>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</si>
  <si>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</si>
  <si>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</si>
  <si>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</si>
  <si>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</si>
  <si>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</si>
  <si>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</si>
  <si>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</si>
  <si>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</si>
  <si>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</si>
  <si>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</si>
  <si>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</si>
  <si>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</si>
  <si>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</si>
  <si>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</si>
  <si>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</si>
  <si>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</si>
  <si>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</si>
  <si>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</si>
  <si>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</si>
  <si>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</si>
  <si>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</si>
  <si>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</si>
  <si>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</si>
  <si>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</si>
  <si>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</si>
  <si>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</si>
  <si>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</si>
  <si>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</si>
  <si>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</si>
  <si>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</si>
  <si>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</si>
  <si>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</si>
  <si>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</si>
  <si>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</si>
  <si>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</si>
  <si>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</si>
  <si>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</si>
  <si>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</si>
  <si>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</si>
  <si>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</si>
  <si>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</si>
  <si>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</si>
  <si>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</si>
  <si>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</si>
  <si>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</si>
  <si>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</si>
  <si>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</si>
  <si>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</si>
  <si>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</si>
  <si>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</si>
  <si>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</si>
  <si>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</si>
  <si>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</si>
  <si>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</si>
  <si>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</si>
  <si>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</si>
  <si>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</si>
  <si>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</si>
  <si>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</si>
  <si>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</si>
  <si>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</si>
  <si>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</si>
  <si>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</si>
  <si>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</si>
  <si>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</si>
  <si>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</si>
  <si>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</si>
  <si>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</si>
  <si>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</si>
  <si>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</si>
  <si>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</si>
  <si>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</si>
  <si>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</si>
  <si>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</si>
  <si>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</si>
  <si>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</si>
  <si>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</si>
  <si>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</si>
  <si>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</si>
  <si>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</si>
  <si>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</si>
  <si>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</si>
  <si>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</si>
  <si>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</si>
  <si>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</si>
  <si>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</si>
  <si>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</si>
  <si>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</si>
  <si>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</si>
  <si>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</si>
  <si>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</si>
  <si>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</si>
  <si>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</si>
  <si>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</si>
  <si>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</si>
  <si>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</si>
  <si>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</si>
  <si>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</si>
  <si>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</si>
  <si>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</si>
  <si>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</si>
  <si>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</si>
  <si>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</si>
  <si>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</si>
  <si>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</si>
  <si>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</si>
  <si>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</si>
  <si>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</si>
  <si>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</si>
  <si>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</si>
  <si>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</si>
  <si>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</si>
  <si>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</si>
  <si>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</si>
  <si>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</si>
  <si>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</si>
  <si>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</si>
  <si>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</si>
  <si>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</si>
  <si>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</si>
  <si>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</si>
  <si>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</si>
  <si>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</si>
  <si>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</si>
  <si>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</si>
  <si>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</si>
  <si>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</si>
  <si>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</si>
  <si>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</si>
  <si>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</si>
  <si>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</si>
  <si>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</si>
  <si>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</si>
  <si>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</si>
  <si>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</si>
  <si>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</si>
  <si>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</si>
  <si>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</si>
  <si>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</si>
  <si>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</si>
  <si>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</si>
  <si>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</si>
  <si>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</si>
  <si>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</si>
  <si>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</si>
  <si>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</si>
  <si>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</si>
  <si>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</si>
  <si>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</si>
  <si>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</si>
  <si>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</si>
  <si>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</si>
  <si>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</si>
  <si>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</si>
  <si>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</si>
  <si>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</si>
  <si>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</si>
  <si>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</si>
  <si>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</si>
  <si>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</si>
  <si>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</si>
  <si>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</si>
  <si>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</si>
  <si>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</si>
  <si>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</si>
  <si>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</si>
  <si>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</si>
  <si>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</si>
  <si>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</si>
  <si>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</si>
  <si>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</si>
  <si>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</si>
  <si>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</si>
  <si>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</si>
  <si>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</si>
  <si>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</si>
  <si>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</si>
  <si>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</si>
  <si>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</si>
  <si>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</si>
  <si>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</si>
  <si>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</si>
  <si>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</si>
  <si>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</si>
  <si>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</si>
  <si>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</si>
  <si>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</si>
  <si>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</si>
  <si>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</si>
  <si>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</si>
  <si>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</si>
  <si>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</si>
  <si>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</si>
  <si>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</si>
  <si>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</si>
  <si>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</si>
  <si>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</si>
  <si>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</si>
  <si>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</si>
  <si>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</si>
  <si>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</si>
  <si>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</si>
  <si>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</si>
  <si>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</si>
  <si>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</si>
  <si>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</si>
  <si>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</si>
  <si>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</si>
  <si>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</si>
  <si>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</si>
  <si>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</si>
  <si>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</si>
  <si>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</si>
  <si>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</si>
  <si>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</si>
  <si>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</si>
  <si>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</si>
  <si>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</si>
  <si>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</si>
  <si>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</si>
  <si>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</si>
  <si>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</si>
  <si>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</si>
  <si>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</si>
  <si>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</si>
  <si>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</si>
  <si>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</si>
  <si>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</si>
  <si>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</si>
  <si>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</si>
  <si>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</si>
  <si>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</si>
  <si>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</si>
  <si>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</si>
  <si>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</si>
  <si>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</si>
  <si>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</si>
  <si>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</si>
  <si>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</si>
  <si>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</si>
  <si>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</si>
  <si>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</si>
  <si>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</si>
  <si>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</si>
  <si>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</si>
  <si>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</si>
  <si>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</si>
  <si>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</si>
  <si>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</si>
  <si>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</si>
  <si>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</si>
  <si>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</si>
  <si>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</si>
  <si>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</si>
  <si>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</si>
  <si>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</si>
  <si>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</si>
  <si>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</si>
  <si>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</si>
  <si>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</si>
  <si>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</si>
  <si>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</si>
  <si>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</si>
  <si>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</si>
  <si>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</si>
  <si>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</si>
  <si>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</si>
  <si>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</si>
  <si>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</si>
  <si>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</si>
  <si>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</si>
  <si>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</si>
  <si>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</si>
  <si>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</si>
  <si>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</si>
  <si>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</si>
  <si>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</si>
  <si>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</si>
  <si>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</si>
  <si>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</si>
  <si>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</si>
  <si>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</si>
  <si>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</si>
  <si>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</si>
  <si>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</si>
  <si>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</si>
  <si>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</si>
  <si>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</si>
  <si>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</si>
  <si>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</si>
  <si>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</si>
  <si>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</si>
  <si>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</si>
  <si>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</si>
  <si>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</si>
  <si>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</si>
  <si>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</si>
  <si>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</si>
  <si>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</si>
  <si>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</si>
  <si>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</si>
  <si>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</si>
  <si>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</si>
  <si>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</si>
  <si>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</si>
  <si>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</si>
  <si>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</si>
  <si>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</si>
  <si>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</si>
  <si>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</si>
  <si>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</si>
  <si>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</si>
  <si>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</si>
  <si>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</si>
  <si>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</si>
  <si>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</si>
  <si>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</si>
  <si>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</si>
  <si>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</si>
  <si>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</si>
  <si>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</si>
  <si>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</si>
  <si>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</si>
  <si>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</si>
  <si>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</si>
  <si>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</si>
  <si>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</si>
  <si>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</si>
  <si>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</si>
  <si>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</si>
  <si>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</si>
  <si>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</si>
  <si>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</si>
  <si>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</si>
  <si>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</si>
  <si>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</si>
  <si>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</si>
  <si>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</si>
  <si>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</si>
  <si>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</si>
  <si>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</si>
  <si>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</si>
  <si>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</si>
  <si>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</si>
  <si>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</si>
  <si>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</si>
  <si>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</si>
  <si>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</si>
  <si>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</si>
  <si>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</si>
  <si>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</si>
  <si>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</si>
  <si>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</si>
  <si>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</si>
  <si>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</si>
  <si>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</si>
  <si>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</si>
  <si>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</si>
  <si>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</si>
  <si>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</si>
  <si>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</si>
  <si>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</si>
  <si>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</si>
  <si>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</si>
  <si>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</si>
  <si>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</si>
  <si>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</si>
  <si>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</si>
  <si>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</si>
  <si>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</si>
  <si>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</si>
  <si>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</si>
  <si>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</si>
  <si>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</si>
  <si>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</si>
  <si>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</si>
  <si>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</si>
  <si>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</si>
  <si>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</si>
  <si>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</si>
  <si>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</si>
  <si>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</si>
  <si>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</si>
  <si>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</si>
  <si>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</si>
  <si>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</si>
  <si>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</si>
  <si>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</si>
  <si>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</si>
  <si>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</si>
  <si>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</si>
  <si>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</si>
  <si>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</si>
  <si>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</si>
  <si>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</si>
  <si>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</si>
  <si>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</si>
  <si>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</si>
  <si>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</si>
  <si>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</si>
  <si>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</si>
  <si>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</si>
  <si>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</si>
  <si>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</si>
  <si>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</si>
  <si>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</si>
  <si>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</si>
  <si>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</si>
  <si>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</si>
  <si>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</si>
  <si>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</si>
  <si>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</si>
  <si>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</si>
  <si>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</si>
  <si>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</si>
  <si>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</si>
  <si>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</si>
  <si>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</si>
  <si>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</si>
  <si>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</si>
  <si>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</si>
  <si>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</si>
  <si>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</si>
  <si>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</si>
  <si>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</si>
  <si>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</si>
  <si>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</si>
  <si>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</si>
  <si>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</si>
  <si>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</si>
  <si>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</si>
  <si>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</si>
  <si>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</si>
  <si>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</si>
  <si>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</si>
  <si>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</si>
  <si>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</si>
  <si>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</si>
  <si>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</si>
  <si>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</si>
  <si>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</si>
  <si>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</si>
  <si>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</si>
  <si>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</si>
  <si>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</si>
  <si>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</si>
  <si>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</si>
  <si>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</si>
  <si>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</si>
  <si>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</si>
  <si>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</si>
  <si>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</si>
  <si>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</si>
  <si>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</si>
  <si>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</si>
  <si>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</si>
  <si>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</si>
  <si>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</si>
  <si>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</si>
  <si>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</si>
  <si>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</si>
  <si>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</si>
  <si>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</si>
  <si>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</si>
  <si>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</si>
  <si>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</si>
  <si>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</si>
  <si>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</si>
  <si>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</si>
  <si>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</si>
  <si>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</si>
  <si>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</si>
  <si>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</si>
  <si>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</si>
  <si>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</si>
  <si>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</si>
  <si>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</si>
  <si>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</si>
  <si>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</si>
  <si>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</si>
  <si>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</si>
  <si>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</si>
  <si>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</si>
  <si>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</si>
  <si>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</si>
  <si>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</si>
  <si>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</si>
  <si>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</si>
  <si>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</si>
  <si>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</si>
  <si>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</si>
  <si>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</si>
  <si>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</si>
  <si>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</si>
  <si>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</si>
  <si>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</si>
  <si>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</si>
  <si>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</si>
  <si>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</si>
  <si>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</si>
  <si>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</si>
  <si>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</si>
  <si>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</si>
  <si>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</si>
  <si>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</si>
  <si>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</si>
  <si>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</si>
  <si>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</si>
  <si>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</si>
  <si>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</si>
  <si>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</si>
  <si>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</si>
  <si>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</si>
  <si>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</si>
  <si>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</si>
  <si>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</si>
  <si>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</si>
  <si>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</si>
  <si>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</si>
  <si>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</si>
  <si>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</si>
  <si>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</si>
  <si>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</si>
  <si>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</si>
  <si>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</si>
  <si>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</si>
  <si>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</si>
  <si>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</si>
  <si>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</si>
  <si>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</si>
  <si>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</si>
  <si>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</si>
  <si>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</si>
  <si>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</si>
  <si>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</si>
  <si>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</si>
  <si>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</si>
  <si>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</si>
  <si>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</si>
  <si>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</si>
  <si>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</si>
  <si>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</si>
  <si>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</si>
  <si>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</si>
  <si>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</si>
  <si>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</si>
  <si>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</si>
  <si>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</si>
  <si>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</si>
  <si>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</si>
  <si>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</si>
  <si>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</si>
  <si>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</si>
  <si>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</si>
  <si>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</si>
  <si>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</si>
  <si>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</si>
  <si>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</si>
  <si>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</si>
  <si>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</si>
  <si>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</si>
  <si>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</si>
  <si>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</si>
  <si>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</si>
  <si>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</si>
  <si>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</si>
  <si>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</si>
  <si>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</si>
  <si>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</si>
  <si>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</si>
  <si>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</si>
  <si>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</si>
  <si>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</si>
  <si>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</si>
  <si>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</si>
  <si>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</si>
  <si>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</si>
  <si>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</si>
  <si>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</si>
  <si>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</si>
  <si>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</si>
  <si>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</si>
  <si>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</si>
  <si>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</si>
  <si>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</si>
  <si>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</si>
  <si>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</si>
  <si>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</si>
  <si>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</si>
  <si>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</si>
  <si>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</si>
  <si>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</si>
  <si>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</si>
  <si>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</si>
  <si>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</si>
  <si>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</si>
  <si>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</si>
  <si>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</si>
  <si>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</si>
  <si>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</si>
  <si>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</si>
  <si>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</si>
  <si>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</si>
  <si>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</si>
  <si>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</si>
  <si>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</si>
  <si>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</si>
  <si>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</si>
  <si>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</si>
  <si>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</si>
  <si>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</si>
  <si>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</si>
  <si>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</si>
  <si>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</si>
  <si>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</si>
  <si>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</si>
  <si>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</si>
  <si>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</si>
  <si>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</si>
  <si>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</si>
  <si>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</si>
  <si>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</si>
  <si>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</si>
  <si>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</si>
  <si>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</si>
  <si>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</si>
  <si>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</si>
  <si>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</si>
  <si>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</si>
  <si>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</si>
  <si>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</si>
  <si>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</si>
  <si>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</si>
  <si>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</si>
  <si>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</si>
  <si>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</si>
  <si>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</si>
  <si>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</si>
  <si>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</si>
  <si>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</si>
  <si>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</si>
  <si>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</si>
  <si>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</si>
  <si>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</si>
  <si>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</si>
  <si>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</si>
  <si>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</si>
  <si>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</si>
  <si>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</si>
  <si>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</si>
  <si>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</si>
  <si>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</si>
  <si>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</si>
  <si>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</si>
  <si>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</si>
  <si>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</si>
  <si>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</si>
  <si>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</si>
  <si>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</si>
  <si>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</si>
  <si>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</si>
  <si>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</si>
  <si>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</si>
  <si>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</si>
  <si>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</si>
  <si>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</si>
  <si>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</si>
  <si>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</si>
  <si>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</si>
  <si>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</si>
  <si>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</si>
  <si>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</si>
  <si>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</si>
  <si>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</si>
  <si>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</si>
  <si>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</si>
  <si>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</si>
  <si>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</si>
  <si>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</si>
  <si>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</si>
  <si>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</si>
  <si>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</si>
  <si>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</si>
  <si>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</si>
  <si>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</si>
  <si>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</si>
  <si>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</si>
  <si>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</si>
  <si>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</si>
  <si>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</si>
  <si>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</si>
  <si>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</si>
  <si>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</si>
  <si>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</si>
  <si>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</si>
  <si>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</si>
  <si>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</si>
  <si>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</si>
  <si>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</si>
  <si>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</si>
  <si>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</si>
  <si>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</si>
  <si>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</si>
  <si>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</si>
  <si>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</si>
  <si>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</si>
  <si>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</si>
  <si>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</si>
  <si>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</si>
  <si>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</si>
  <si>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</si>
  <si>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</si>
  <si>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</si>
  <si>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</si>
  <si>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</si>
  <si>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</si>
  <si>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</si>
  <si>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</si>
  <si>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</si>
  <si>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</si>
  <si>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</si>
  <si>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</si>
  <si>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</si>
  <si>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</si>
  <si>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</si>
  <si>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</si>
  <si>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</si>
  <si>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</si>
  <si>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</si>
  <si>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</si>
  <si>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</si>
  <si>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</si>
  <si>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</si>
  <si>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</si>
  <si>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</si>
  <si>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</si>
  <si>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</si>
  <si>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</si>
  <si>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</si>
  <si>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</si>
  <si>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</si>
  <si>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</si>
  <si>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</si>
  <si>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</si>
  <si>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</si>
  <si>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</si>
  <si>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</si>
  <si>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</si>
  <si>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</si>
  <si>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</si>
  <si>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</si>
  <si>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</si>
  <si>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</si>
  <si>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</si>
  <si>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</si>
  <si>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</si>
  <si>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</si>
  <si>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</si>
  <si>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</si>
  <si>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</si>
  <si>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</si>
  <si>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</si>
  <si>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</si>
  <si>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</si>
  <si>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</si>
  <si>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</si>
  <si>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</si>
  <si>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</si>
  <si>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</si>
  <si>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</si>
  <si>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</si>
  <si>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</si>
  <si>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</si>
  <si>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</si>
  <si>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</si>
  <si>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</si>
  <si>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</si>
  <si>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</si>
  <si>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</si>
  <si>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</si>
  <si>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</si>
  <si>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</si>
  <si>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</si>
  <si>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</si>
  <si>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</si>
  <si>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</si>
  <si>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</si>
  <si>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</si>
  <si>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</si>
  <si>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</si>
  <si>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</si>
  <si>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</si>
  <si>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</si>
  <si>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</si>
  <si>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</si>
  <si>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</si>
  <si>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</si>
  <si>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</si>
  <si>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</si>
  <si>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</si>
  <si>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</si>
  <si>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</si>
  <si>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</si>
  <si>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</si>
  <si>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</si>
  <si>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</si>
  <si>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</si>
  <si>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</si>
  <si>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</si>
  <si>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</si>
  <si>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</si>
  <si>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</si>
  <si>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</si>
  <si>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</si>
  <si>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</si>
  <si>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</si>
  <si>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</si>
  <si>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</si>
  <si>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</si>
  <si>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</si>
  <si>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</si>
  <si>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</si>
  <si>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</si>
  <si>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</si>
  <si>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</si>
  <si>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</si>
  <si>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</si>
  <si>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</si>
  <si>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</si>
  <si>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</si>
  <si>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</si>
  <si>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</si>
  <si>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</si>
  <si>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</si>
  <si>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</si>
  <si>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</si>
  <si>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</si>
  <si>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</si>
  <si>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</si>
  <si>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</si>
  <si>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</si>
  <si>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</si>
  <si>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</si>
  <si>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</si>
  <si>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</si>
  <si>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</si>
  <si>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</si>
  <si>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</si>
  <si>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</si>
  <si>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</si>
  <si>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</si>
  <si>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</si>
  <si>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</si>
  <si>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</si>
  <si>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</si>
  <si>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</si>
  <si>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</si>
  <si>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</si>
  <si>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</si>
  <si>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</si>
  <si>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</si>
  <si>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</si>
  <si>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</si>
  <si>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</si>
  <si>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</si>
  <si>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</si>
  <si>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</si>
  <si>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</si>
  <si>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</si>
  <si>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</si>
  <si>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</si>
  <si>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</si>
  <si>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</si>
  <si>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</si>
  <si>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</si>
  <si>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</si>
  <si>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</si>
  <si>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</si>
  <si>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</si>
  <si>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</si>
  <si>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</si>
  <si>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</si>
  <si>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</si>
  <si>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</si>
  <si>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</si>
  <si>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</si>
  <si>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</si>
  <si>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</si>
  <si>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</si>
  <si>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</si>
  <si>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</si>
  <si>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</si>
  <si>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</si>
  <si>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</si>
  <si>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</si>
  <si>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</si>
  <si>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</si>
  <si>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</si>
  <si>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</si>
  <si>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</si>
  <si>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</si>
  <si>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</si>
  <si>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</si>
  <si>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</si>
  <si>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</si>
  <si>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</si>
  <si>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</si>
  <si>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</si>
  <si>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</si>
  <si>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</si>
  <si>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</si>
  <si>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</si>
  <si>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</si>
  <si>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</si>
  <si>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</si>
  <si>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</si>
  <si>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</si>
  <si>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</si>
  <si>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</si>
  <si>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</si>
  <si>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</si>
  <si>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</si>
  <si>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</si>
  <si>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</si>
  <si>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</si>
  <si>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</si>
  <si>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</si>
  <si>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</si>
  <si>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</si>
  <si>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</si>
  <si>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</si>
  <si>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</si>
  <si>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</si>
  <si>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</si>
  <si>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</si>
  <si>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</si>
  <si>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</si>
  <si>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</si>
  <si>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</si>
  <si>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</si>
  <si>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</si>
  <si>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</si>
  <si>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</si>
  <si>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</si>
  <si>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</si>
  <si>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</si>
  <si>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</si>
  <si>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</si>
  <si>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</si>
  <si>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</si>
  <si>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</si>
  <si>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</si>
  <si>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</si>
  <si>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</si>
  <si>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</si>
  <si>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</si>
  <si>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</si>
  <si>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</si>
  <si>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</si>
  <si>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</si>
  <si>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</si>
  <si>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</si>
  <si>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</si>
  <si>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</si>
  <si>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</si>
  <si>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</si>
  <si>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</si>
  <si>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</si>
  <si>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</si>
  <si>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</si>
  <si>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</si>
  <si>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</si>
  <si>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</si>
  <si>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</si>
  <si>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</si>
  <si>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</si>
  <si>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</si>
  <si>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</si>
  <si>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</si>
  <si>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</si>
  <si>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</si>
  <si>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</si>
  <si>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</si>
  <si>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</si>
  <si>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</si>
  <si>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</si>
  <si>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</si>
  <si>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</si>
  <si>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</si>
  <si>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</si>
  <si>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</si>
  <si>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</si>
  <si>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</si>
  <si>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</si>
  <si>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</si>
  <si>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</si>
  <si>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</si>
  <si>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</si>
  <si>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</si>
  <si>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</si>
  <si>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</si>
  <si>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</si>
  <si>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</si>
  <si>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</si>
  <si>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</si>
  <si>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</si>
  <si>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</si>
  <si>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</si>
  <si>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</si>
  <si>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</si>
  <si>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</si>
  <si>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</si>
  <si>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</si>
  <si>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</si>
  <si>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</si>
  <si>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</si>
  <si>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</si>
  <si>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</si>
  <si>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</si>
  <si>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</si>
  <si>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</si>
  <si>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</si>
  <si>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</si>
  <si>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</si>
  <si>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</si>
  <si>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</si>
  <si>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</si>
  <si>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</si>
  <si>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</si>
  <si>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</si>
  <si>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</si>
  <si>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</si>
  <si>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</si>
  <si>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</si>
  <si>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</si>
  <si>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</si>
  <si>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</si>
  <si>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</si>
  <si>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</si>
  <si>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</si>
  <si>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</si>
  <si>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</si>
  <si>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</si>
  <si>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</si>
  <si>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</si>
  <si>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</si>
  <si>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</si>
  <si>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</si>
  <si>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</si>
  <si>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</si>
  <si>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</si>
  <si>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</si>
  <si>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</si>
  <si>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</si>
  <si>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</si>
  <si>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</si>
  <si>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</si>
  <si>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</si>
  <si>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</si>
  <si>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</si>
  <si>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</si>
  <si>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</si>
  <si>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</si>
  <si>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</si>
  <si>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</si>
  <si>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</si>
  <si>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</si>
  <si>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</si>
  <si>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</si>
  <si>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</si>
  <si>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</si>
  <si>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</si>
  <si>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</si>
  <si>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</si>
  <si>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</si>
  <si>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</si>
  <si>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</si>
  <si>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</si>
  <si>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</si>
  <si>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</si>
  <si>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</si>
  <si>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</si>
  <si>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</si>
  <si>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</si>
  <si>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</si>
  <si>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</si>
  <si>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</si>
  <si>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</si>
  <si>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</si>
  <si>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</si>
  <si>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</si>
  <si>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</si>
  <si>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</si>
  <si>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</si>
  <si>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</si>
  <si>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</si>
  <si>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</si>
  <si>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</si>
  <si>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</si>
  <si>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</si>
  <si>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</si>
  <si>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</si>
  <si>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</si>
  <si>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</si>
  <si>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</si>
  <si>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</si>
  <si>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</si>
  <si>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</si>
  <si>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</si>
  <si>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</si>
  <si>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</si>
  <si>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</si>
  <si>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</si>
  <si>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</si>
  <si>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</si>
  <si>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</si>
  <si>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</si>
  <si>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</si>
  <si>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</si>
  <si>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</si>
  <si>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</si>
  <si>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</si>
  <si>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</si>
  <si>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</si>
  <si>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</si>
  <si>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</si>
  <si>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</si>
  <si>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</si>
  <si>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</si>
  <si>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</si>
  <si>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</si>
  <si>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</si>
  <si>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</si>
  <si>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</si>
  <si>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</si>
  <si>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</si>
  <si>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</si>
  <si>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</si>
  <si>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</si>
  <si>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</si>
  <si>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</si>
  <si>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</si>
  <si>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</si>
  <si>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</si>
  <si>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</si>
  <si>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</si>
  <si>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</si>
  <si>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</si>
  <si>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</si>
  <si>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</si>
  <si>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</si>
  <si>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</si>
  <si>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</si>
  <si>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</si>
  <si>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</si>
  <si>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</si>
  <si>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</si>
  <si>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</si>
  <si>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</si>
  <si>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</si>
  <si>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</si>
  <si>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</si>
  <si>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</si>
  <si>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</si>
  <si>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</si>
  <si>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</si>
  <si>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</si>
  <si>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</si>
  <si>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</si>
  <si>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</si>
  <si>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</si>
  <si>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</si>
  <si>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</si>
  <si>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</si>
  <si>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</si>
  <si>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</si>
  <si>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</si>
  <si>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</si>
  <si>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</si>
  <si>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</si>
  <si>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</si>
  <si>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</si>
  <si>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</si>
  <si>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</si>
  <si>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</si>
  <si>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</si>
  <si>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</si>
  <si>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</si>
  <si>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</si>
  <si>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</si>
  <si>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</si>
  <si>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</si>
  <si>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</si>
  <si>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</si>
  <si>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</si>
  <si>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</si>
  <si>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</si>
  <si>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</si>
  <si>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</si>
  <si>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</si>
  <si>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</si>
  <si>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</si>
  <si>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</si>
  <si>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</si>
  <si>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</si>
  <si>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</si>
  <si>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</si>
  <si>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</si>
  <si>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</si>
  <si>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</si>
  <si>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</si>
  <si>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</si>
  <si>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</si>
  <si>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</si>
  <si>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</si>
  <si>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</si>
  <si>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</si>
  <si>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</si>
  <si>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</si>
  <si>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</si>
  <si>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</si>
  <si>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</si>
  <si>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</si>
  <si>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</si>
  <si>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</si>
  <si>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</si>
  <si>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</si>
  <si>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</si>
  <si>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</si>
  <si>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</si>
  <si>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</si>
  <si>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</si>
  <si>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</si>
  <si>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</si>
  <si>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</si>
  <si>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</si>
  <si>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</si>
  <si>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</si>
  <si>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</si>
  <si>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</si>
  <si>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</si>
  <si>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</si>
  <si>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</si>
  <si>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</si>
  <si>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</si>
  <si>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</si>
  <si>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</si>
  <si>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</si>
  <si>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</si>
  <si>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</si>
  <si>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</si>
  <si>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</si>
  <si>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</si>
  <si>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</si>
  <si>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</si>
  <si>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</si>
  <si>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</si>
  <si>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</si>
  <si>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</si>
  <si>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</si>
  <si>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</si>
  <si>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</si>
  <si>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</si>
  <si>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</si>
  <si>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</si>
  <si>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</si>
  <si>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</si>
  <si>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</si>
  <si>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</si>
  <si>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</si>
  <si>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</si>
  <si>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</si>
  <si>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</si>
  <si>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</si>
  <si>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</si>
  <si>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</si>
  <si>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</si>
  <si>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</si>
  <si>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</si>
  <si>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</si>
  <si>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</si>
  <si>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</si>
  <si>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</si>
  <si>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</si>
  <si>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</si>
  <si>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</si>
  <si>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</si>
  <si>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</si>
  <si>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</si>
  <si>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</si>
  <si>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</si>
  <si>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</si>
  <si>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</si>
  <si>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</si>
  <si>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</si>
  <si>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</si>
  <si>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</si>
  <si>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</si>
  <si>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</si>
  <si>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</si>
  <si>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</si>
  <si>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</si>
  <si>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</si>
  <si>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</si>
  <si>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</si>
  <si>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</si>
  <si>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</si>
  <si>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</si>
  <si>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</si>
  <si>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</si>
  <si>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</si>
  <si>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</si>
  <si>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</si>
  <si>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</si>
  <si>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</si>
  <si>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</si>
  <si>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</si>
  <si>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</si>
  <si>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</si>
  <si>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</si>
  <si>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</si>
  <si>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</si>
  <si>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</si>
  <si>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</si>
  <si>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</si>
  <si>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</si>
  <si>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</si>
  <si>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</si>
  <si>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</si>
  <si>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</si>
  <si>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</si>
  <si>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</si>
  <si>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</si>
  <si>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</si>
  <si>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</si>
  <si>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</si>
  <si>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</si>
  <si>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</si>
  <si>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</si>
  <si>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</si>
  <si>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</si>
  <si>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</si>
  <si>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</si>
  <si>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</si>
  <si>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</si>
  <si>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</si>
  <si>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</si>
  <si>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</si>
  <si>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</si>
  <si>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</si>
  <si>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</si>
  <si>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</si>
  <si>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</si>
  <si>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</si>
  <si>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</si>
  <si>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</si>
  <si>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</si>
  <si>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</si>
  <si>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</si>
  <si>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</si>
  <si>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</si>
  <si>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</si>
  <si>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</si>
  <si>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</si>
  <si>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</si>
  <si>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</si>
  <si>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</si>
  <si>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</si>
  <si>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</si>
  <si>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</si>
  <si>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</si>
  <si>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</si>
  <si>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</si>
  <si>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</si>
  <si>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</si>
  <si>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</si>
  <si>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</si>
  <si>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</si>
  <si>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</si>
  <si>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</si>
  <si>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</si>
  <si>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</si>
  <si>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</si>
  <si>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</si>
  <si>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</si>
  <si>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</si>
  <si>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</si>
  <si>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</si>
  <si>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</si>
  <si>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</si>
  <si>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</si>
  <si>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</si>
  <si>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</si>
  <si>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</si>
  <si>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</si>
  <si>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</si>
  <si>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</si>
  <si>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</si>
  <si>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</si>
  <si>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</si>
  <si>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</si>
  <si>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</si>
  <si>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</si>
  <si>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</si>
  <si>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</si>
  <si>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</si>
  <si>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</si>
  <si>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</si>
  <si>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</si>
  <si>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</si>
  <si>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</si>
  <si>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</si>
  <si>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</si>
  <si>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</si>
  <si>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</si>
  <si>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</si>
  <si>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</si>
  <si>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</si>
  <si>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</si>
  <si>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</si>
  <si>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</si>
  <si>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</si>
  <si>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</si>
  <si>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</si>
  <si>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</si>
  <si>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</si>
  <si>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</si>
  <si>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</si>
  <si>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</si>
  <si>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</si>
  <si>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</si>
  <si>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</si>
  <si>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</si>
  <si>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</si>
  <si>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</si>
  <si>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</si>
  <si>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</si>
  <si>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</si>
  <si>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</si>
  <si>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</si>
  <si>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</si>
  <si>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</si>
  <si>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</si>
  <si>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</si>
  <si>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</si>
  <si>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</si>
  <si>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</si>
  <si>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</si>
  <si>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</si>
  <si>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</si>
  <si>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</si>
  <si>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</si>
  <si>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</si>
  <si>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</si>
  <si>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</si>
  <si>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</si>
  <si>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</si>
  <si>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</si>
  <si>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</si>
  <si>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</si>
  <si>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</si>
  <si>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</si>
  <si>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</si>
  <si>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</si>
  <si>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</si>
  <si>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</si>
  <si>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</si>
  <si>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</si>
  <si>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</si>
  <si>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</si>
  <si>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</si>
  <si>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</si>
  <si>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</si>
  <si>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</si>
  <si>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</si>
  <si>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</si>
  <si>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</si>
  <si>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</si>
  <si>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</si>
  <si>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</si>
  <si>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</si>
  <si>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</si>
  <si>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</si>
  <si>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</si>
  <si>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</si>
  <si>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</si>
  <si>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</si>
  <si>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</si>
  <si>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</si>
  <si>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</si>
  <si>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</si>
  <si>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</si>
  <si>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</si>
  <si>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</si>
  <si>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</si>
  <si>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</si>
  <si>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</si>
  <si>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</si>
  <si>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</si>
  <si>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</si>
  <si>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</si>
  <si>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</si>
  <si>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</si>
  <si>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</si>
  <si>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</si>
  <si>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</si>
  <si>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</si>
  <si>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</si>
  <si>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</si>
  <si>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</si>
  <si>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</si>
  <si>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</si>
  <si>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</si>
  <si>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</si>
  <si>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</si>
  <si>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</si>
  <si>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</si>
  <si>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</si>
  <si>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</si>
  <si>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</si>
  <si>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</si>
  <si>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</si>
  <si>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</si>
  <si>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</si>
  <si>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</si>
  <si>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</si>
  <si>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</si>
  <si>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</si>
  <si>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</si>
  <si>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</si>
  <si>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</si>
  <si>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</si>
  <si>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</si>
  <si>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</si>
  <si>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</si>
  <si>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</si>
  <si>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</si>
  <si>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</si>
  <si>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</si>
  <si>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</si>
  <si>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</si>
  <si>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</si>
  <si>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</si>
  <si>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</si>
  <si>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</si>
  <si>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</si>
  <si>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</si>
  <si>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</si>
  <si>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</si>
  <si>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</si>
  <si>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</si>
  <si>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</si>
  <si>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</si>
  <si>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</si>
  <si>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</si>
  <si>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</si>
  <si>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</si>
  <si>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</si>
  <si>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</si>
  <si>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</si>
  <si>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</si>
  <si>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</si>
  <si>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</si>
  <si>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</si>
  <si>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</si>
  <si>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</si>
  <si>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</si>
  <si>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</si>
  <si>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</si>
  <si>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</si>
  <si>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</si>
  <si>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</si>
  <si>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</si>
  <si>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</si>
  <si>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</si>
  <si>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</si>
  <si>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</si>
  <si>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</si>
  <si>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</si>
  <si>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</si>
  <si>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</si>
  <si>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</si>
  <si>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</si>
  <si>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</si>
  <si>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</si>
  <si>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</si>
  <si>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</si>
  <si>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</si>
  <si>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</si>
  <si>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</si>
  <si>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</si>
  <si>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</si>
  <si>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</si>
  <si>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</si>
  <si>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</si>
  <si>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</si>
  <si>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</si>
  <si>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</si>
  <si>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</si>
  <si>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</si>
  <si>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</si>
  <si>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</si>
  <si>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</si>
  <si>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</si>
  <si>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</si>
  <si>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</si>
  <si>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</si>
  <si>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</si>
  <si>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</si>
  <si>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</si>
  <si>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</si>
  <si>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</si>
  <si>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</si>
  <si>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</si>
  <si>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</si>
  <si>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</si>
  <si>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</si>
  <si>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</si>
  <si>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</si>
  <si>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</si>
  <si>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</si>
  <si>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</si>
  <si>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</si>
  <si>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</si>
  <si>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</si>
  <si>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</si>
  <si>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</si>
  <si>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</si>
  <si>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</si>
  <si>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</si>
  <si>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</si>
  <si>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</si>
  <si>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</si>
  <si>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</si>
  <si>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</si>
  <si>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</si>
  <si>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</si>
  <si>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</si>
  <si>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</si>
  <si>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</si>
  <si>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</si>
  <si>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</si>
  <si>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</si>
  <si>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</si>
  <si>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</si>
  <si>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</si>
  <si>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</si>
  <si>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</si>
  <si>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</si>
  <si>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</si>
  <si>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</si>
  <si>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</si>
  <si>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</si>
  <si>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</si>
  <si>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</si>
  <si>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</si>
  <si>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</si>
  <si>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</si>
  <si>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</si>
  <si>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</si>
  <si>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</si>
  <si>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</si>
  <si>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</si>
  <si>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</si>
  <si>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</si>
  <si>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</si>
  <si>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</si>
  <si>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</si>
  <si>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</si>
  <si>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</si>
  <si>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</si>
  <si>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</si>
  <si>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</si>
  <si>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</si>
  <si>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</si>
  <si>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</si>
  <si>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</si>
  <si>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</si>
  <si>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</si>
  <si>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</si>
  <si>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</si>
  <si>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</si>
  <si>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</si>
  <si>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</si>
  <si>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</si>
  <si>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</si>
  <si>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</si>
  <si>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</si>
  <si>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</si>
  <si>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</si>
  <si>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</si>
  <si>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</si>
  <si>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</si>
  <si>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</si>
  <si>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</si>
  <si>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</si>
  <si>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</si>
  <si>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</si>
  <si>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</si>
  <si>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</si>
  <si>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</si>
  <si>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</si>
  <si>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</si>
  <si>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</si>
  <si>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</si>
  <si>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</si>
  <si>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</si>
  <si>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</si>
  <si>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</si>
  <si>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</si>
  <si>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</si>
  <si>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</si>
  <si>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</si>
  <si>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</si>
  <si>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</si>
  <si>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</si>
  <si>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</si>
  <si>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</si>
  <si>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</si>
  <si>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</si>
  <si>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</si>
  <si>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</si>
  <si>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</si>
  <si>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</si>
  <si>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</si>
  <si>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</si>
  <si>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</si>
  <si>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</si>
  <si>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</si>
  <si>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</si>
  <si>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</si>
  <si>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</si>
  <si>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</si>
  <si>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</si>
  <si>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</si>
  <si>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</si>
  <si>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</si>
  <si>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</si>
  <si>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</si>
  <si>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</si>
  <si>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</si>
  <si>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</si>
  <si>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</si>
  <si>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</si>
  <si>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</si>
  <si>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</si>
  <si>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</si>
  <si>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</si>
  <si>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</si>
  <si>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</si>
  <si>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</si>
  <si>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</si>
  <si>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</si>
  <si>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</si>
  <si>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</si>
  <si>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</si>
  <si>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</si>
  <si>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</si>
  <si>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</si>
  <si>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</si>
  <si>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</si>
  <si>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</si>
  <si>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</si>
  <si>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</si>
  <si>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</si>
  <si>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</si>
  <si>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</si>
  <si>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</si>
  <si>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</si>
  <si>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</si>
  <si>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</si>
  <si>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</si>
  <si>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</si>
  <si>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</si>
  <si>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</si>
  <si>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</si>
  <si>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</si>
  <si>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</si>
  <si>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</si>
  <si>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</si>
  <si>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</si>
  <si>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</si>
  <si>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</si>
  <si>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</si>
  <si>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</si>
  <si>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</si>
  <si>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</si>
  <si>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</si>
  <si>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</si>
  <si>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</si>
  <si>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</si>
  <si>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</si>
  <si>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</si>
  <si>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</si>
  <si>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</si>
  <si>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</si>
  <si>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</si>
  <si>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</si>
  <si>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</si>
  <si>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</si>
  <si>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</si>
  <si>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</si>
  <si>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</si>
  <si>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</si>
  <si>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</si>
  <si>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</si>
  <si>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</si>
  <si>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</si>
  <si>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</si>
  <si>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</si>
  <si>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</si>
  <si>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</si>
  <si>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</si>
  <si>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</si>
  <si>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</si>
  <si>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</si>
  <si>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</si>
  <si>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</si>
  <si>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</si>
  <si>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</si>
  <si>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</si>
  <si>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</si>
  <si>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</si>
  <si>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</si>
  <si>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</si>
  <si>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</si>
  <si>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</si>
  <si>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</si>
  <si>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</si>
  <si>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</si>
  <si>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</si>
  <si>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</si>
  <si>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</si>
  <si>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</si>
  <si>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</si>
  <si>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</si>
  <si>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</si>
  <si>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</si>
  <si>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</si>
  <si>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</si>
  <si>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</si>
  <si>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</si>
  <si>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</si>
  <si>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</si>
  <si>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</si>
  <si>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</si>
  <si>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</si>
  <si>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</si>
  <si>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</si>
  <si>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</si>
  <si>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</si>
  <si>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</si>
  <si>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</si>
  <si>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</si>
  <si>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</si>
  <si>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</si>
  <si>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</si>
  <si>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</si>
  <si>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</si>
  <si>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</si>
  <si>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</si>
  <si>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</si>
  <si>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</si>
  <si>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</si>
  <si>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</si>
  <si>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</si>
  <si>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</si>
  <si>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</si>
  <si>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</si>
  <si>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</si>
  <si>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</si>
  <si>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</si>
  <si>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</si>
  <si>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</si>
  <si>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</si>
  <si>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</si>
  <si>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</si>
  <si>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</si>
  <si>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</si>
  <si>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</si>
  <si>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</si>
  <si>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</si>
  <si>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</si>
  <si>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</si>
  <si>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</si>
  <si>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</si>
  <si>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</si>
  <si>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</si>
  <si>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</si>
  <si>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</si>
  <si>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</si>
  <si>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</si>
  <si>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</si>
  <si>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</si>
  <si>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</si>
  <si>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</si>
  <si>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</si>
  <si>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</si>
  <si>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</si>
  <si>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</si>
  <si>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</si>
  <si>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</si>
  <si>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</si>
  <si>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</si>
  <si>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</si>
  <si>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</si>
  <si>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</si>
  <si>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</si>
  <si>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</si>
  <si>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</si>
  <si>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</si>
  <si>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</si>
  <si>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</si>
  <si>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</si>
  <si>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</si>
  <si>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</si>
  <si>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</si>
  <si>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</si>
  <si>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</si>
  <si>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</si>
  <si>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</si>
  <si>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</si>
  <si>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</si>
  <si>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</si>
  <si>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</si>
  <si>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</si>
  <si>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</si>
  <si>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</si>
  <si>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</si>
  <si>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</si>
  <si>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</si>
  <si>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</si>
  <si>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</si>
  <si>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</si>
  <si>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</si>
  <si>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</si>
  <si>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</si>
  <si>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</si>
  <si>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</si>
  <si>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</si>
  <si>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</si>
  <si>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</si>
  <si>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</si>
  <si>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</si>
  <si>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</si>
  <si>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</si>
  <si>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</si>
  <si>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</si>
  <si>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</si>
  <si>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</si>
  <si>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</si>
  <si>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</si>
  <si>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</si>
  <si>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</si>
  <si>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</si>
  <si>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</si>
  <si>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</si>
  <si>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</si>
  <si>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</si>
  <si>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</si>
  <si>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</si>
  <si>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</si>
  <si>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</si>
  <si>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</si>
  <si>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</si>
  <si>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</si>
  <si>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</si>
  <si>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</si>
  <si>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</si>
  <si>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</si>
  <si>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</si>
  <si>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</si>
  <si>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</si>
  <si>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</si>
  <si>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</si>
  <si>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</si>
  <si>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</si>
  <si>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</si>
  <si>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</si>
  <si>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</si>
  <si>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</si>
  <si>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</si>
  <si>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</si>
  <si>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</si>
  <si>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</si>
  <si>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</si>
  <si>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</si>
  <si>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</si>
  <si>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</si>
  <si>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</si>
  <si>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</si>
  <si>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</si>
  <si>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</si>
  <si>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</si>
  <si>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</si>
  <si>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</si>
  <si>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</si>
  <si>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</si>
  <si>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</si>
  <si>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</si>
  <si>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</si>
  <si>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</si>
  <si>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</si>
  <si>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</si>
  <si>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</si>
  <si>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</si>
  <si>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</si>
  <si>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</si>
  <si>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</si>
  <si>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</si>
  <si>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</si>
  <si>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</si>
  <si>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</si>
  <si>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</si>
  <si>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</si>
  <si>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</si>
  <si>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</si>
  <si>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</si>
  <si>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</si>
  <si>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</si>
  <si>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</si>
  <si>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</si>
  <si>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</si>
  <si>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</si>
  <si>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</si>
  <si>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</si>
  <si>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</si>
  <si>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</si>
  <si>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</si>
  <si>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</si>
  <si>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</si>
  <si>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</si>
  <si>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</si>
  <si>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</si>
  <si>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</si>
  <si>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</si>
  <si>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</si>
  <si>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</si>
  <si>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</si>
  <si>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</si>
  <si>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</si>
  <si>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</si>
  <si>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</si>
  <si>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</si>
  <si>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</si>
  <si>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</si>
  <si>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</si>
  <si>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</si>
  <si>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</si>
  <si>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</si>
  <si>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</si>
  <si>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</si>
  <si>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</si>
  <si>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</si>
  <si>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</si>
  <si>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</si>
  <si>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</si>
  <si>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</si>
  <si>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</si>
  <si>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</si>
  <si>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</si>
  <si>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</si>
  <si>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</si>
  <si>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</si>
  <si>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</si>
  <si>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</si>
  <si>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</si>
  <si>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</si>
  <si>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</si>
  <si>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</si>
  <si>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</si>
  <si>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</si>
  <si>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</si>
  <si>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</si>
  <si>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</si>
  <si>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</si>
  <si>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</si>
  <si>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</si>
  <si>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</si>
  <si>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</si>
  <si>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</si>
  <si>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</si>
  <si>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</si>
  <si>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</si>
  <si>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</si>
  <si>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</si>
  <si>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</si>
  <si>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</si>
  <si>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</si>
  <si>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</si>
  <si>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</si>
  <si>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</si>
  <si>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</si>
  <si>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</si>
  <si>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</si>
  <si>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</si>
  <si>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</si>
  <si>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</si>
  <si>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</si>
  <si>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</si>
  <si>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</si>
  <si>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</si>
  <si>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</si>
  <si>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</si>
  <si>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</si>
  <si>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</si>
  <si>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</si>
  <si>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</si>
  <si>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</si>
  <si>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</si>
  <si>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</si>
  <si>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</si>
  <si>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</si>
  <si>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</si>
  <si>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</si>
  <si>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</si>
  <si>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</si>
  <si>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</si>
  <si>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</si>
  <si>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</si>
  <si>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</si>
  <si>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</si>
  <si>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</si>
  <si>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</si>
  <si>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</si>
  <si>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</si>
  <si>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</si>
  <si>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</si>
  <si>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</si>
  <si>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</si>
  <si>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</si>
  <si>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</si>
  <si>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</si>
  <si>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</si>
  <si>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</si>
  <si>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</si>
  <si>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</si>
  <si>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</si>
  <si>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</si>
  <si>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</si>
  <si>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</si>
  <si>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</si>
  <si>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</si>
  <si>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</si>
  <si>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</si>
  <si>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</si>
  <si>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</si>
  <si>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</si>
  <si>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</si>
  <si>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</si>
  <si>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</si>
  <si>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</si>
  <si>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</si>
  <si>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</si>
  <si>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</si>
  <si>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</si>
  <si>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</si>
  <si>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</si>
  <si>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</si>
  <si>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</si>
  <si>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</si>
  <si>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</si>
  <si>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</si>
  <si>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</si>
  <si>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</si>
  <si>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</si>
  <si>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</si>
  <si>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</si>
  <si>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</si>
  <si>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</si>
  <si>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</si>
  <si>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</si>
  <si>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</si>
  <si>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</si>
  <si>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</si>
  <si>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</si>
  <si>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</si>
  <si>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</si>
  <si>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</si>
  <si>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</si>
  <si>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</si>
  <si>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</si>
  <si>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</si>
  <si>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</si>
  <si>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</si>
  <si>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</si>
  <si>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</si>
  <si>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</si>
  <si>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</si>
  <si>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</si>
  <si>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</si>
  <si>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</si>
  <si>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</si>
  <si>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</si>
  <si>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</si>
  <si>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</si>
  <si>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</si>
  <si>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</si>
  <si>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</si>
  <si>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</si>
  <si>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</si>
  <si>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</si>
  <si>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</si>
  <si>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</si>
  <si>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</si>
  <si>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</si>
  <si>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</si>
  <si>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</si>
  <si>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</si>
  <si>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</si>
  <si>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</si>
  <si>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</si>
  <si>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</si>
  <si>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</si>
  <si>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</si>
  <si>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</si>
  <si>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</si>
  <si>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</si>
  <si>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</si>
  <si>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</si>
  <si>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</si>
  <si>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</si>
  <si>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</si>
  <si>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</si>
  <si>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</si>
  <si>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</si>
  <si>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</si>
  <si>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</si>
  <si>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</si>
  <si>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</si>
  <si>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</si>
  <si>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</si>
  <si>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</si>
  <si>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</si>
  <si>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</si>
  <si>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</si>
  <si>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</si>
  <si>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</si>
  <si>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</si>
  <si>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</si>
  <si>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</si>
  <si>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</si>
  <si>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</si>
  <si>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</si>
  <si>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</si>
  <si>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</si>
  <si>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</si>
  <si>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</si>
  <si>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</si>
  <si>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</si>
  <si>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</si>
  <si>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</si>
  <si>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</si>
  <si>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</si>
  <si>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</si>
  <si>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</si>
  <si>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</si>
  <si>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</si>
  <si>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</si>
  <si>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</si>
  <si>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</si>
  <si>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</si>
  <si>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</si>
  <si>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</si>
  <si>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</si>
  <si>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</si>
  <si>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</si>
  <si>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</si>
  <si>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</si>
  <si>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</si>
  <si>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</si>
  <si>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</si>
  <si>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</si>
  <si>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</si>
  <si>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</si>
  <si>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</si>
  <si>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</si>
  <si>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</si>
  <si>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</si>
  <si>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</si>
  <si>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</si>
  <si>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</si>
  <si>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</si>
  <si>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</si>
  <si>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</si>
  <si>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</si>
  <si>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</si>
  <si>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</si>
  <si>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</si>
  <si>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</si>
  <si>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</si>
  <si>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</si>
  <si>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</si>
  <si>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</si>
  <si>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</si>
  <si>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</si>
  <si>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</si>
  <si>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</si>
  <si>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</si>
  <si>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</si>
  <si>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</si>
  <si>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</si>
  <si>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</si>
  <si>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</si>
  <si>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</si>
  <si>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</si>
  <si>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</si>
  <si>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</si>
  <si>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</si>
  <si>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</si>
  <si>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</si>
  <si>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</si>
  <si>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</si>
  <si>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</si>
  <si>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</si>
  <si>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</si>
  <si>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</si>
  <si>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</si>
  <si>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</si>
  <si>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</si>
  <si>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</si>
  <si>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</si>
  <si>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</si>
  <si>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</si>
  <si>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</si>
  <si>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</si>
  <si>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</si>
  <si>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</si>
  <si>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</si>
  <si>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</si>
  <si>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</si>
  <si>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</si>
  <si>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</si>
  <si>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</si>
  <si>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</si>
  <si>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</si>
  <si>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</si>
  <si>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</si>
  <si>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</si>
  <si>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</si>
  <si>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</si>
  <si>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</si>
  <si>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</si>
  <si>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</si>
  <si>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</si>
  <si>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</si>
  <si>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</si>
  <si>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</si>
  <si>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</si>
  <si>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</si>
  <si>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</si>
  <si>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</si>
  <si>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</si>
  <si>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</si>
  <si>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</si>
  <si>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</si>
  <si>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</si>
  <si>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</si>
  <si>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</si>
  <si>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</si>
  <si>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</si>
  <si>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</si>
  <si>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</si>
  <si>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</si>
  <si>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</si>
  <si>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</si>
  <si>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</si>
  <si>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</si>
  <si>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</si>
  <si>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</si>
  <si>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</si>
  <si>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</si>
  <si>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</si>
  <si>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</si>
  <si>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</si>
  <si>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</si>
  <si>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</si>
  <si>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</si>
  <si>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</si>
  <si>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</si>
  <si>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</si>
  <si>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</si>
  <si>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</si>
  <si>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</si>
  <si>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</si>
  <si>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</si>
  <si>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</si>
  <si>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</si>
  <si>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</si>
  <si>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</si>
  <si>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</si>
  <si>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</si>
  <si>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</si>
  <si>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</si>
  <si>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</si>
  <si>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</si>
  <si>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</si>
  <si>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</si>
  <si>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</si>
  <si>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</si>
  <si>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</si>
  <si>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</si>
  <si>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</si>
  <si>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</si>
  <si>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</si>
  <si>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</si>
  <si>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</si>
  <si>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</si>
  <si>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</si>
  <si>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</si>
  <si>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</si>
  <si>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</si>
  <si>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</si>
  <si>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</si>
  <si>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</si>
  <si>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</si>
  <si>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</si>
  <si>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</si>
  <si>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</si>
  <si>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</si>
  <si>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</si>
  <si>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</si>
  <si>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</si>
  <si>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</si>
  <si>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</si>
  <si>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</si>
  <si>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</si>
  <si>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</si>
  <si>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</si>
  <si>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</si>
  <si>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</si>
  <si>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</si>
  <si>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</si>
  <si>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</si>
  <si>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</si>
  <si>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</si>
  <si>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</si>
  <si>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</si>
  <si>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</si>
  <si>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</si>
  <si>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</si>
  <si>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</si>
  <si>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</si>
  <si>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</si>
  <si>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</si>
  <si>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</si>
  <si>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</si>
  <si>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</si>
  <si>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</si>
  <si>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</si>
  <si>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</si>
  <si>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</si>
  <si>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</si>
  <si>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</si>
  <si>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</si>
  <si>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</si>
  <si>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</si>
  <si>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</si>
  <si>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</si>
  <si>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</si>
  <si>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</si>
  <si>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</si>
  <si>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</si>
  <si>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</si>
  <si>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</si>
  <si>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</si>
  <si>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</si>
  <si>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</si>
  <si>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</si>
  <si>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</si>
  <si>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</si>
  <si>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</si>
  <si>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</si>
  <si>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</si>
  <si>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</si>
  <si>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</si>
  <si>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</si>
  <si>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</si>
  <si>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</si>
  <si>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</si>
  <si>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</si>
  <si>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</si>
  <si>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</si>
  <si>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</si>
  <si>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</si>
  <si>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</si>
  <si>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</si>
  <si>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</si>
  <si>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</si>
  <si>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</si>
  <si>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</si>
  <si>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</si>
  <si>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</si>
  <si>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</si>
  <si>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</si>
  <si>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</si>
  <si>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</si>
  <si>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</si>
  <si>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</si>
  <si>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</si>
  <si>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</si>
  <si>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</si>
  <si>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</si>
  <si>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</si>
  <si>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</si>
  <si>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</si>
  <si>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</si>
  <si>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</si>
  <si>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</si>
  <si>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</si>
  <si>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</si>
  <si>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</si>
  <si>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</si>
  <si>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</si>
  <si>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</si>
  <si>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</si>
  <si>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</si>
  <si>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</si>
  <si>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</si>
  <si>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</si>
  <si>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</si>
  <si>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</si>
  <si>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</si>
  <si>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</si>
  <si>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</si>
  <si>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</si>
  <si>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</si>
  <si>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</si>
  <si>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</si>
  <si>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</si>
  <si>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</si>
  <si>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</si>
  <si>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</si>
  <si>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</si>
  <si>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</si>
  <si>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</si>
  <si>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</si>
  <si>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</si>
  <si>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</si>
  <si>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</si>
  <si>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</si>
  <si>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</si>
  <si>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</si>
  <si>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</si>
  <si>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</si>
  <si>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</si>
  <si>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</si>
  <si>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</si>
  <si>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</si>
  <si>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</si>
  <si>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</si>
  <si>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</si>
  <si>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</si>
  <si>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</si>
  <si>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</si>
  <si>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</si>
  <si>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</si>
  <si>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</si>
  <si>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</si>
  <si>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</si>
  <si>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</si>
  <si>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</si>
  <si>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</si>
  <si>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</si>
  <si>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</si>
  <si>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</si>
  <si>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</si>
  <si>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</si>
  <si>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</si>
  <si>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</si>
  <si>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</si>
  <si>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</si>
  <si>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</si>
  <si>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</si>
  <si>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</si>
  <si>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</si>
  <si>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</si>
  <si>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</si>
  <si>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</si>
  <si>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</si>
  <si>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</si>
  <si>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</si>
  <si>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</si>
  <si>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</si>
  <si>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</si>
  <si>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</si>
  <si>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</si>
  <si>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</si>
  <si>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</si>
  <si>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</si>
  <si>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</si>
  <si>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</si>
  <si>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</si>
  <si>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</si>
  <si>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</si>
  <si>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</si>
  <si>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</si>
  <si>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</si>
  <si>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</si>
  <si>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</si>
  <si>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</si>
  <si>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</si>
  <si>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</si>
  <si>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</si>
  <si>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</si>
  <si>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</si>
  <si>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</si>
  <si>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</si>
  <si>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</si>
  <si>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</si>
  <si>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</si>
  <si>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</si>
  <si>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</si>
  <si>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</si>
  <si>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</si>
  <si>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</si>
  <si>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</si>
  <si>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</si>
  <si>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</si>
  <si>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</si>
  <si>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</si>
  <si>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</si>
  <si>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</si>
  <si>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</si>
  <si>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</si>
  <si>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</si>
  <si>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</si>
  <si>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</si>
  <si>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</si>
  <si>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</si>
  <si>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</si>
  <si>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</si>
  <si>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</si>
  <si>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</si>
  <si>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</si>
  <si>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</si>
  <si>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</si>
  <si>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</si>
  <si>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</si>
  <si>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</si>
  <si>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</si>
  <si>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</si>
  <si>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</si>
  <si>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</si>
  <si>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</si>
  <si>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</si>
  <si>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</si>
  <si>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</si>
  <si>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</si>
  <si>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</si>
  <si>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</si>
  <si>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</si>
  <si>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</si>
  <si>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</si>
  <si>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</si>
  <si>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</si>
  <si>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</si>
  <si>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</si>
  <si>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</si>
  <si>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</si>
  <si>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</si>
  <si>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</si>
  <si>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</si>
  <si>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</si>
  <si>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</si>
  <si>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</si>
  <si>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</si>
  <si>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</si>
  <si>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</si>
  <si>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</si>
  <si>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</si>
  <si>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</si>
  <si>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</si>
  <si>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</si>
  <si>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</si>
  <si>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</si>
  <si>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</si>
  <si>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</si>
  <si>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</si>
  <si>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</si>
  <si>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</si>
  <si>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</si>
  <si>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</si>
  <si>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</si>
  <si>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</si>
  <si>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</si>
  <si>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</si>
  <si>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</si>
  <si>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</si>
  <si>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</si>
  <si>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</si>
  <si>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</si>
  <si>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</si>
  <si>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</si>
  <si>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</si>
  <si>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</si>
  <si>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</si>
  <si>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</si>
  <si>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</si>
  <si>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</si>
  <si>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</si>
  <si>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</si>
  <si>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</si>
  <si>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</si>
  <si>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</si>
  <si>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</si>
  <si>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</si>
  <si>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</si>
  <si>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</si>
  <si>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</si>
  <si>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</si>
  <si>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</si>
  <si>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</si>
  <si>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</si>
  <si>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</si>
  <si>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</si>
  <si>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</si>
  <si>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</si>
  <si>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</si>
  <si>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</si>
  <si>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</si>
  <si>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</si>
  <si>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</si>
  <si>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</si>
  <si>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</si>
  <si>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</si>
  <si>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</si>
  <si>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</si>
  <si>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</si>
  <si>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</si>
  <si>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</si>
  <si>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</si>
  <si>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</si>
  <si>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</si>
  <si>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</si>
  <si>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</si>
  <si>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</si>
  <si>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</si>
  <si>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</si>
  <si>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</si>
  <si>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</si>
  <si>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</si>
  <si>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</si>
  <si>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</si>
  <si>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</si>
  <si>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</si>
  <si>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</si>
  <si>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</si>
  <si>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</si>
  <si>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</si>
  <si>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</si>
  <si>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</si>
  <si>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</si>
  <si>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</si>
  <si>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</si>
  <si>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</si>
  <si>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</si>
  <si>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</si>
  <si>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</si>
  <si>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</si>
  <si>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</si>
  <si>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</si>
  <si>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</si>
  <si>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</si>
  <si>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</si>
  <si>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</si>
  <si>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</si>
  <si>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</si>
  <si>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</si>
  <si>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</si>
  <si>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</si>
  <si>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</si>
  <si>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</si>
  <si>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</si>
  <si>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</si>
  <si>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</si>
  <si>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</si>
  <si>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</si>
  <si>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</si>
  <si>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</si>
  <si>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</si>
  <si>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</si>
  <si>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</si>
  <si>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</si>
  <si>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</si>
  <si>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</si>
  <si>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</si>
  <si>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</si>
  <si>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</si>
  <si>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</si>
  <si>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</si>
  <si>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</si>
  <si>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</si>
  <si>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</si>
  <si>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</si>
  <si>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</si>
  <si>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</si>
  <si>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</si>
  <si>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</si>
  <si>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</si>
  <si>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</si>
  <si>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</si>
  <si>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</si>
  <si>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</si>
  <si>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</si>
  <si>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</si>
  <si>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</si>
  <si>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</si>
  <si>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</si>
  <si>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</si>
  <si>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</si>
  <si>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</si>
  <si>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</si>
  <si>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</si>
  <si>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</si>
  <si>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</si>
  <si>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</si>
  <si>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</si>
  <si>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</si>
  <si>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</si>
  <si>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</si>
  <si>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</si>
  <si>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</si>
  <si>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</si>
  <si>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</si>
  <si>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</si>
  <si>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</si>
  <si>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</si>
  <si>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</si>
  <si>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</si>
  <si>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</si>
  <si>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</si>
  <si>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</si>
  <si>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</si>
  <si>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</si>
  <si>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</si>
  <si>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</si>
  <si>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</si>
  <si>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</si>
  <si>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</si>
  <si>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</si>
  <si>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</si>
  <si>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</si>
  <si>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</si>
  <si>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</si>
  <si>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</si>
  <si>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</si>
  <si>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</si>
  <si>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</si>
  <si>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</si>
  <si>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</si>
  <si>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</si>
  <si>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</si>
  <si>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</si>
  <si>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</si>
  <si>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</si>
  <si>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</si>
  <si>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</si>
  <si>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</si>
  <si>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</si>
  <si>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</si>
  <si>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</si>
  <si>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</si>
  <si>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</si>
  <si>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</si>
  <si>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</si>
  <si>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</si>
  <si>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</si>
  <si>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</si>
  <si>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</si>
  <si>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</si>
  <si>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</si>
  <si>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</si>
  <si>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</si>
  <si>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</si>
  <si>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</si>
  <si>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</si>
  <si>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</si>
  <si>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</si>
  <si>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</si>
  <si>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</si>
  <si>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</si>
  <si>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</si>
  <si>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</si>
  <si>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</si>
  <si>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</si>
  <si>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</si>
  <si>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</si>
  <si>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</si>
  <si>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</si>
  <si>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</si>
  <si>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</si>
  <si>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</si>
  <si>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</si>
  <si>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</si>
  <si>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</si>
  <si>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</si>
  <si>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</si>
  <si>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</si>
  <si>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</si>
  <si>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</si>
  <si>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</si>
  <si>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</si>
  <si>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</si>
  <si>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</si>
  <si>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</si>
  <si>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</si>
  <si>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</si>
  <si>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</si>
  <si>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</si>
  <si>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</si>
  <si>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</si>
  <si>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</si>
  <si>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</si>
  <si>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</si>
  <si>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</si>
  <si>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</si>
  <si>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</si>
  <si>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</si>
  <si>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</si>
  <si>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</si>
  <si>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</si>
  <si>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</si>
  <si>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</si>
  <si>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</si>
  <si>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</si>
  <si>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</si>
  <si>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</si>
  <si>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</si>
  <si>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</si>
  <si>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</si>
  <si>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</si>
  <si>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</si>
  <si>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</si>
  <si>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</si>
  <si>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</si>
  <si>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</si>
  <si>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</si>
  <si>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</si>
  <si>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</si>
  <si>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</si>
  <si>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</si>
  <si>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</si>
  <si>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</si>
  <si>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</si>
  <si>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</si>
  <si>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</si>
  <si>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</si>
  <si>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</si>
  <si>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</si>
  <si>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</si>
  <si>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</si>
  <si>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</si>
  <si>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</si>
  <si>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</si>
  <si>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</si>
  <si>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</si>
  <si>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</si>
  <si>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</si>
  <si>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</si>
  <si>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</si>
  <si>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</si>
  <si>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</si>
  <si>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</si>
  <si>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</si>
  <si>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</si>
  <si>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</si>
  <si>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</si>
  <si>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</si>
  <si>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</si>
  <si>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</si>
  <si>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</si>
  <si>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</si>
  <si>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</si>
  <si>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</si>
  <si>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</si>
  <si>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</si>
  <si>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</si>
  <si>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</si>
  <si>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</si>
  <si>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</si>
  <si>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</si>
  <si>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</si>
  <si>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</si>
  <si>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</si>
  <si>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</si>
  <si>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</si>
  <si>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</si>
  <si>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</si>
  <si>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</si>
  <si>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</si>
  <si>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</si>
  <si>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</si>
  <si>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</si>
  <si>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</si>
  <si>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</si>
  <si>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</si>
  <si>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</si>
  <si>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</si>
  <si>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</si>
  <si>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</si>
  <si>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</si>
  <si>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</si>
  <si>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</si>
  <si>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</si>
  <si>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</si>
  <si>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</si>
  <si>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</si>
  <si>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</si>
  <si>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</si>
  <si>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</si>
  <si>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</si>
  <si>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</si>
  <si>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</si>
  <si>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</si>
  <si>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</si>
  <si>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</si>
  <si>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</si>
  <si>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</si>
  <si>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</si>
  <si>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</si>
  <si>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</si>
  <si>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</si>
  <si>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</si>
  <si>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</si>
  <si>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</si>
  <si>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</si>
  <si>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</si>
  <si>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</si>
  <si>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</si>
  <si>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</si>
  <si>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</si>
  <si>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</si>
  <si>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</si>
  <si>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</si>
  <si>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</si>
  <si>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</si>
  <si>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</si>
  <si>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</si>
  <si>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</si>
  <si>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</si>
  <si>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</si>
  <si>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</si>
  <si>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</si>
  <si>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</si>
  <si>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</si>
  <si>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</si>
  <si>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</si>
  <si>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</si>
  <si>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</si>
  <si>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</si>
  <si>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</si>
  <si>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</si>
  <si>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</si>
  <si>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</si>
  <si>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</si>
  <si>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</si>
  <si>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</si>
  <si>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</si>
  <si>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</si>
  <si>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</si>
  <si>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</si>
  <si>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</si>
  <si>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</si>
  <si>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</si>
  <si>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</si>
  <si>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</si>
  <si>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</si>
  <si>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</si>
  <si>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</si>
  <si>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</si>
  <si>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</si>
  <si>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</si>
  <si>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</si>
  <si>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</si>
  <si>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</si>
  <si>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</si>
  <si>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</si>
  <si>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</si>
  <si>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</si>
  <si>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</si>
  <si>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</si>
  <si>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</si>
  <si>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</si>
  <si>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</si>
  <si>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</si>
  <si>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</si>
  <si>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</si>
  <si>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</si>
  <si>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</si>
  <si>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</si>
  <si>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</si>
  <si>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</si>
  <si>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</si>
  <si>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</si>
  <si>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</si>
  <si>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</si>
  <si>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</si>
  <si>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</si>
  <si>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</si>
  <si>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</si>
  <si>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</si>
  <si>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</si>
  <si>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</si>
  <si>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</si>
  <si>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</si>
  <si>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</si>
  <si>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</si>
  <si>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</si>
  <si>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</si>
  <si>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</si>
  <si>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</si>
  <si>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</si>
  <si>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</si>
  <si>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</si>
  <si>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</si>
  <si>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</si>
  <si>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</si>
  <si>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</si>
  <si>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</si>
  <si>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</si>
  <si>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</si>
  <si>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</si>
  <si>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</si>
  <si>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</si>
  <si>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</si>
  <si>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</si>
  <si>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</si>
  <si>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</si>
  <si>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</si>
  <si>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</si>
  <si>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</si>
  <si>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</si>
  <si>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</si>
  <si>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</si>
  <si>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</si>
  <si>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</si>
  <si>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</si>
  <si>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</si>
  <si>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</si>
  <si>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</si>
  <si>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</si>
  <si>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</si>
  <si>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</si>
  <si>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</si>
  <si>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</si>
  <si>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</si>
  <si>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</si>
  <si>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</si>
  <si>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</si>
  <si>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</si>
  <si>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</si>
  <si>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</si>
  <si>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</si>
  <si>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</si>
  <si>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</si>
  <si>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</si>
  <si>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</si>
  <si>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</si>
  <si>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</si>
  <si>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</si>
  <si>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</si>
  <si>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</si>
  <si>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</si>
  <si>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</si>
  <si>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</si>
  <si>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</si>
  <si>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</si>
  <si>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</si>
  <si>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</si>
  <si>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</si>
  <si>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</si>
  <si>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</si>
  <si>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</si>
  <si>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</si>
  <si>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</si>
  <si>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</si>
  <si>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</si>
  <si>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</si>
  <si>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</si>
  <si>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</si>
  <si>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</si>
  <si>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</si>
  <si>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</si>
  <si>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</si>
  <si>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</si>
  <si>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</si>
  <si>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</si>
  <si>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</si>
  <si>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</si>
  <si>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</si>
  <si>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</si>
  <si>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</si>
  <si>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</si>
  <si>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</si>
  <si>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</si>
  <si>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</si>
  <si>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</si>
  <si>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</si>
  <si>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</si>
  <si>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</si>
  <si>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</si>
  <si>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</si>
  <si>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</si>
  <si>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</si>
  <si>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</si>
  <si>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</si>
  <si>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</si>
  <si>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</si>
  <si>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</si>
  <si>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</si>
  <si>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</si>
  <si>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</si>
  <si>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</si>
  <si>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</si>
  <si>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</si>
  <si>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</si>
  <si>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</si>
  <si>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</si>
  <si>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</si>
  <si>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</si>
  <si>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</si>
  <si>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</si>
  <si>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</si>
  <si>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</si>
  <si>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</si>
  <si>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</si>
  <si>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</si>
  <si>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</si>
  <si>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</si>
  <si>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</si>
  <si>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</si>
  <si>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</si>
  <si>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</si>
  <si>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</si>
  <si>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</si>
  <si>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</si>
  <si>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</si>
  <si>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</si>
  <si>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</si>
  <si>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</si>
  <si>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</si>
  <si>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</si>
  <si>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</si>
  <si>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</si>
  <si>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</si>
  <si>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</si>
  <si>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</si>
  <si>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</si>
  <si>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</si>
  <si>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</si>
  <si>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</si>
  <si>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</si>
  <si>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</si>
  <si>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</si>
  <si>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</si>
  <si>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</si>
  <si>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</si>
  <si>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</si>
  <si>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</si>
  <si>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</si>
  <si>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</si>
  <si>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</si>
  <si>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</si>
  <si>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</si>
  <si>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</si>
  <si>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</si>
  <si>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</si>
  <si>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</si>
  <si>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</si>
  <si>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</si>
  <si>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</si>
  <si>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</si>
  <si>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</si>
  <si>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</si>
  <si>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</si>
  <si>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</si>
  <si>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</si>
  <si>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</si>
  <si>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</si>
  <si>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</si>
  <si>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</si>
  <si>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</si>
  <si>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</si>
  <si>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</si>
  <si>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</si>
  <si>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</si>
  <si>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</si>
  <si>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</si>
  <si>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</si>
  <si>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</si>
  <si>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</si>
  <si>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</si>
  <si>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</si>
  <si>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</si>
  <si>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</si>
  <si>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</si>
  <si>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</si>
  <si>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</si>
  <si>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</si>
  <si>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</si>
  <si>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</si>
  <si>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</si>
  <si>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</si>
  <si>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</si>
  <si>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</si>
  <si>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</si>
  <si>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</si>
  <si>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</si>
  <si>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</si>
  <si>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</si>
  <si>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</si>
  <si>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</si>
  <si>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</si>
  <si>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</si>
  <si>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</si>
  <si>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</si>
  <si>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</si>
  <si>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</si>
  <si>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</si>
  <si>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</si>
  <si>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</si>
  <si>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</si>
  <si>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</si>
  <si>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</si>
  <si>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</si>
  <si>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</si>
  <si>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</si>
  <si>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</si>
  <si>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</si>
  <si>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</si>
  <si>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</si>
  <si>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</si>
  <si>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</si>
  <si>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</si>
  <si>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</si>
  <si>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</si>
  <si>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</si>
  <si>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</si>
  <si>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</si>
  <si>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</si>
  <si>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</si>
  <si>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</si>
  <si>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</si>
  <si>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</si>
  <si>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</si>
  <si>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</si>
  <si>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</si>
  <si>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</si>
  <si>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</si>
  <si>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</si>
  <si>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</si>
  <si>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</si>
  <si>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</si>
  <si>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</si>
  <si>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</si>
  <si>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</si>
  <si>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</si>
  <si>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</si>
  <si>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</si>
  <si>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</si>
  <si>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</si>
  <si>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</si>
  <si>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</si>
  <si>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</si>
  <si>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</si>
  <si>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</si>
  <si>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</si>
  <si>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</si>
  <si>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</si>
  <si>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</si>
  <si>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</si>
  <si>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</si>
  <si>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</si>
  <si>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</si>
  <si>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</si>
  <si>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</si>
  <si>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</si>
  <si>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</si>
  <si>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</si>
  <si>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</si>
  <si>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</si>
  <si>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</si>
  <si>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</si>
  <si>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</si>
  <si>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</si>
  <si>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</si>
  <si>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</si>
  <si>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</si>
  <si>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</si>
  <si>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</si>
  <si>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</si>
  <si>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</si>
  <si>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</si>
  <si>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</si>
  <si>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</si>
  <si>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</si>
  <si>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</si>
  <si>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</si>
  <si>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</si>
  <si>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</si>
  <si>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</si>
  <si>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</si>
  <si>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</si>
  <si>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</si>
  <si>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</si>
  <si>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</si>
  <si>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</si>
  <si>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</si>
  <si>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</si>
  <si>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</si>
  <si>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</si>
  <si>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</si>
  <si>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</si>
  <si>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</si>
  <si>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</si>
  <si>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</si>
  <si>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</si>
  <si>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</si>
  <si>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</si>
  <si>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</si>
  <si>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</si>
  <si>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</si>
  <si>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</si>
  <si>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</si>
  <si>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</si>
  <si>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</si>
  <si>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</si>
  <si>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</si>
  <si>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</si>
  <si>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</si>
  <si>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</si>
  <si>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</si>
  <si>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</si>
  <si>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</si>
  <si>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</si>
  <si>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</si>
  <si>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</si>
  <si>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</si>
  <si>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</si>
  <si>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</si>
  <si>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</si>
  <si>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</si>
  <si>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</si>
  <si>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</si>
  <si>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</si>
  <si>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</si>
  <si>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</si>
  <si>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</si>
  <si>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</si>
  <si>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</si>
  <si>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</si>
  <si>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</si>
  <si>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</si>
  <si>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</si>
  <si>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</si>
  <si>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</si>
  <si>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</si>
  <si>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</si>
  <si>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</si>
  <si>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</si>
  <si>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</si>
  <si>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</si>
  <si>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</si>
  <si>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</si>
  <si>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</si>
  <si>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</si>
  <si>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</si>
  <si>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</si>
  <si>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</si>
  <si>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</si>
  <si>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</si>
  <si>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</si>
  <si>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</si>
  <si>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</si>
  <si>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</si>
  <si>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</si>
  <si>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</si>
  <si>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</si>
  <si>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</si>
  <si>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</si>
  <si>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</si>
  <si>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</si>
  <si>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</si>
  <si>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</si>
  <si>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</si>
  <si>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</si>
  <si>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</si>
  <si>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</si>
  <si>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</si>
  <si>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</si>
  <si>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</si>
  <si>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</si>
  <si>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</si>
  <si>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</si>
  <si>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</si>
  <si>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</si>
  <si>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</si>
  <si>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</si>
  <si>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</si>
  <si>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</si>
  <si>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</si>
  <si>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</si>
  <si>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</si>
  <si>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</si>
  <si>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</si>
  <si>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</si>
  <si>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</si>
  <si>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</si>
  <si>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</si>
  <si>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</si>
  <si>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</si>
  <si>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</si>
  <si>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</si>
  <si>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</si>
  <si>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</si>
  <si>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</si>
  <si>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</si>
  <si>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</si>
  <si>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</si>
  <si>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</si>
  <si>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</si>
  <si>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</si>
  <si>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</si>
  <si>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</si>
  <si>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</si>
  <si>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</si>
  <si>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</si>
  <si>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</si>
  <si>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</si>
  <si>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</si>
  <si>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</si>
  <si>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</si>
  <si>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</si>
  <si>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</si>
  <si>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</si>
  <si>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</si>
  <si>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</si>
  <si>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</si>
  <si>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</si>
  <si>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</si>
  <si>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</si>
  <si>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</si>
  <si>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</si>
  <si>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</si>
  <si>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</si>
  <si>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</si>
  <si>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</si>
  <si>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</si>
  <si>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</si>
  <si>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</si>
  <si>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</si>
  <si>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</si>
  <si>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</si>
  <si>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</si>
  <si>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</si>
  <si>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</si>
  <si>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</si>
  <si>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</si>
  <si>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</si>
  <si>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</si>
  <si>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</si>
  <si>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</si>
  <si>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</si>
  <si>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</si>
  <si>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</si>
  <si>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</si>
  <si>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</si>
  <si>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</si>
  <si>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</si>
  <si>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</si>
  <si>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</si>
  <si>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</si>
  <si>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</si>
  <si>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</si>
  <si>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</si>
  <si>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</si>
  <si>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</si>
  <si>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</si>
  <si>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</si>
  <si>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</si>
  <si>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</si>
  <si>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</si>
  <si>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</si>
  <si>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</si>
  <si>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</si>
  <si>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</si>
  <si>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</si>
  <si>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</si>
  <si>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</si>
  <si>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</si>
  <si>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</si>
  <si>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</si>
  <si>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</si>
  <si>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</si>
  <si>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</si>
  <si>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</si>
  <si>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</si>
  <si>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</si>
  <si>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</si>
  <si>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</si>
  <si>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</si>
  <si>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</si>
  <si>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</si>
  <si>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</si>
  <si>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</si>
  <si>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</si>
  <si>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</si>
  <si>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</si>
  <si>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</si>
  <si>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</si>
  <si>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</si>
  <si>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</si>
  <si>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</si>
  <si>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</si>
  <si>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</si>
  <si>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</si>
  <si>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</si>
  <si>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</si>
  <si>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</si>
  <si>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</si>
  <si>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</si>
  <si>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</si>
  <si>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</si>
  <si>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</si>
  <si>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</si>
  <si>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</si>
  <si>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</si>
  <si>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</si>
  <si>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</si>
  <si>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</si>
  <si>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</si>
  <si>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</si>
  <si>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</si>
  <si>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</si>
  <si>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</si>
  <si>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</si>
  <si>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</si>
  <si>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</si>
  <si>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</si>
  <si>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</si>
  <si>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</si>
  <si>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</si>
  <si>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</si>
  <si>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</si>
  <si>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</si>
  <si>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</si>
  <si>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</si>
  <si>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</si>
  <si>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</si>
  <si>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</si>
  <si>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</si>
  <si>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</si>
  <si>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</si>
  <si>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</si>
  <si>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</si>
  <si>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</si>
  <si>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</si>
  <si>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</si>
  <si>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</si>
  <si>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</si>
  <si>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</si>
  <si>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</si>
  <si>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</si>
  <si>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</si>
  <si>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</si>
  <si>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</si>
  <si>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</si>
  <si>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</si>
  <si>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</si>
  <si>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</si>
  <si>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</si>
  <si>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</si>
  <si>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</si>
  <si>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</si>
  <si>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</si>
  <si>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</si>
  <si>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</si>
  <si>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</si>
  <si>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</si>
  <si>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</si>
  <si>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</si>
  <si>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</si>
  <si>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</si>
  <si>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</si>
  <si>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</si>
  <si>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</si>
  <si>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</si>
  <si>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</si>
  <si>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</si>
  <si>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</si>
  <si>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</si>
  <si>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</si>
  <si>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</si>
  <si>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</si>
  <si>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</si>
  <si>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</si>
  <si>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</si>
  <si>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</si>
  <si>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</si>
  <si>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</si>
  <si>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</si>
  <si>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</si>
  <si>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</si>
  <si>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</si>
  <si>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</si>
  <si>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</si>
  <si>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</si>
  <si>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</si>
  <si>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</si>
  <si>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</si>
  <si>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</si>
  <si>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</si>
  <si>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</si>
  <si>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</si>
  <si>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</si>
  <si>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</si>
  <si>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</si>
  <si>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</si>
  <si>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</si>
  <si>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</si>
  <si>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</si>
  <si>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</si>
  <si>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</si>
  <si>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</si>
  <si>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</si>
  <si>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</si>
  <si>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</si>
  <si>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</si>
  <si>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</si>
  <si>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</si>
  <si>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</si>
  <si>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</si>
  <si>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</si>
  <si>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</si>
  <si>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</si>
  <si>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</si>
  <si>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</si>
  <si>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</si>
  <si>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</si>
  <si>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</si>
  <si>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</si>
  <si>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</si>
  <si>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</si>
  <si>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</si>
  <si>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</si>
  <si>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</si>
  <si>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</si>
  <si>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</si>
  <si>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</si>
  <si>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</si>
  <si>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</si>
  <si>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</si>
  <si>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</si>
  <si>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</si>
  <si>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</si>
  <si>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</si>
  <si>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</si>
  <si>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</si>
  <si>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</si>
  <si>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</si>
  <si>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</si>
  <si>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</si>
  <si>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</si>
  <si>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</si>
  <si>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</si>
  <si>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</si>
  <si>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</si>
  <si>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</si>
  <si>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</si>
  <si>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</si>
  <si>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</si>
  <si>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</si>
  <si>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</si>
  <si>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</si>
  <si>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</si>
  <si>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</si>
  <si>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</si>
  <si>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</si>
  <si>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</si>
  <si>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</si>
  <si>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</si>
  <si>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</si>
  <si>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</si>
  <si>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</si>
  <si>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</si>
  <si>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</si>
  <si>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</si>
  <si>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</si>
  <si>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</si>
  <si>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</si>
  <si>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</si>
  <si>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</si>
  <si>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</si>
  <si>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</si>
  <si>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</si>
  <si>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</si>
  <si>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</si>
  <si>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</si>
  <si>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</si>
  <si>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</si>
  <si>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</si>
  <si>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</si>
  <si>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</si>
  <si>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</si>
  <si>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</si>
  <si>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</si>
  <si>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</si>
  <si>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</si>
  <si>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</si>
  <si>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</si>
  <si>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</si>
  <si>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</si>
  <si>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</si>
  <si>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</si>
  <si>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</si>
  <si>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</si>
  <si>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</si>
  <si>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</si>
  <si>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</si>
  <si>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</si>
  <si>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</si>
  <si>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</si>
  <si>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</si>
  <si>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</si>
  <si>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</si>
  <si>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</si>
  <si>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</si>
  <si>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</si>
  <si>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</si>
  <si>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</si>
  <si>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</si>
  <si>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</si>
  <si>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</si>
  <si>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</si>
  <si>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</si>
  <si>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</si>
  <si>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</si>
  <si>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</si>
  <si>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</si>
  <si>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</si>
  <si>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</si>
  <si>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</si>
  <si>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</si>
  <si>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</si>
  <si>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</si>
  <si>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</si>
  <si>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</si>
  <si>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</si>
  <si>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</si>
  <si>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</si>
  <si>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</si>
  <si>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</si>
  <si>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</si>
  <si>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</si>
  <si>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</si>
  <si>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</si>
  <si>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</si>
  <si>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</si>
  <si>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</si>
  <si>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</si>
  <si>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</si>
  <si>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</si>
  <si>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</si>
  <si>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</si>
  <si>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</si>
  <si>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</si>
  <si>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</si>
  <si>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</si>
  <si>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</si>
  <si>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</si>
  <si>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</si>
  <si>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</si>
  <si>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</si>
  <si>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</si>
  <si>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</si>
  <si>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</si>
  <si>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</si>
  <si>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</si>
  <si>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</si>
  <si>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</si>
  <si>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</si>
  <si>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</si>
  <si>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</si>
  <si>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</si>
  <si>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</si>
  <si>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</si>
  <si>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</si>
  <si>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</si>
  <si>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</si>
  <si>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</si>
  <si>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</si>
  <si>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</si>
  <si>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</si>
  <si>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</si>
  <si>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</si>
  <si>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</si>
  <si>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</si>
  <si>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</si>
  <si>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</si>
  <si>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</si>
  <si>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</si>
  <si>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</si>
  <si>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</si>
  <si>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</si>
  <si>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</si>
  <si>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</si>
  <si>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</si>
  <si>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</si>
  <si>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</si>
  <si>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</si>
  <si>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</si>
  <si>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</si>
  <si>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</si>
  <si>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</si>
  <si>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</si>
  <si>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</si>
  <si>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</si>
  <si>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</si>
  <si>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</si>
  <si>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</si>
  <si>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</si>
  <si>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</si>
  <si>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</si>
  <si>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</si>
  <si>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</si>
  <si>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</si>
  <si>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</si>
  <si>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</si>
  <si>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</si>
  <si>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</si>
  <si>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</si>
  <si>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</si>
  <si>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</si>
  <si>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</si>
  <si>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</si>
  <si>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</si>
  <si>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</si>
  <si>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</si>
  <si>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</si>
  <si>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</si>
  <si>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</si>
  <si>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</si>
  <si>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</si>
  <si>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</si>
  <si>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</si>
  <si>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</si>
  <si>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</si>
  <si>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</si>
  <si>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</si>
  <si>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</si>
  <si>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</si>
  <si>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</si>
  <si>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</si>
  <si>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</si>
  <si>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</si>
  <si>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</si>
  <si>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</si>
  <si>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</si>
  <si>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</si>
  <si>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</si>
  <si>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</si>
  <si>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</si>
  <si>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</si>
  <si>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</si>
  <si>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</si>
  <si>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</si>
  <si>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</si>
  <si>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</si>
  <si>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</si>
  <si>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</si>
  <si>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</si>
  <si>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</si>
  <si>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</si>
  <si>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</si>
  <si>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</si>
  <si>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</si>
  <si>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</si>
  <si>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</si>
  <si>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</si>
  <si>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</si>
  <si>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</si>
  <si>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</si>
  <si>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</si>
  <si>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</si>
  <si>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</si>
  <si>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</si>
  <si>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</si>
  <si>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</si>
  <si>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</si>
  <si>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</si>
  <si>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</si>
  <si>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</si>
  <si>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</si>
  <si>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</si>
  <si>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</si>
  <si>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</si>
  <si>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</si>
  <si>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</si>
  <si>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</si>
  <si>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</si>
  <si>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</si>
  <si>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</si>
  <si>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</si>
  <si>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</si>
  <si>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</si>
  <si>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</si>
  <si>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</si>
  <si>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</si>
  <si>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</si>
  <si>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</si>
  <si>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</si>
  <si>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</si>
  <si>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</si>
  <si>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</si>
  <si>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</si>
  <si>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</si>
  <si>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</si>
  <si>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</si>
  <si>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</si>
  <si>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</si>
  <si>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</si>
  <si>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</si>
  <si>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</si>
  <si>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</si>
  <si>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</si>
  <si>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</si>
  <si>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</si>
  <si>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</si>
  <si>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</si>
  <si>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</si>
  <si>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</si>
  <si>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</si>
  <si>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</si>
  <si>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</si>
  <si>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</si>
  <si>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</si>
  <si>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</si>
  <si>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</si>
  <si>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</si>
  <si>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</si>
  <si>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</si>
  <si>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</si>
  <si>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</si>
  <si>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</si>
  <si>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</si>
  <si>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</si>
  <si>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</si>
  <si>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</si>
  <si>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</si>
  <si>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</si>
  <si>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</si>
  <si>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</si>
  <si>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</si>
  <si>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</si>
  <si>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</si>
  <si>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</si>
  <si>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</si>
  <si>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</si>
  <si>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</si>
  <si>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</si>
  <si>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</si>
  <si>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</si>
  <si>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</si>
  <si>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</si>
  <si>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</si>
  <si>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</si>
  <si>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</si>
  <si>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</si>
  <si>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</si>
  <si>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</si>
  <si>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</si>
  <si>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</si>
  <si>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</si>
  <si>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</si>
  <si>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</si>
  <si>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</si>
  <si>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</si>
  <si>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</si>
  <si>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</si>
  <si>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</si>
  <si>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</si>
  <si>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</si>
  <si>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</si>
  <si>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</si>
  <si>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</si>
  <si>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</si>
  <si>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</si>
  <si>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</si>
  <si>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</si>
  <si>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</si>
  <si>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</si>
  <si>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</si>
  <si>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</si>
  <si>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</si>
  <si>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</si>
  <si>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</si>
  <si>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</si>
  <si>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</si>
  <si>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</si>
  <si>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</si>
  <si>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</si>
  <si>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</si>
  <si>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</si>
  <si>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</si>
  <si>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</si>
  <si>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</si>
  <si>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</si>
  <si>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</si>
  <si>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</si>
  <si>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</si>
  <si>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</si>
  <si>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</si>
  <si>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</si>
  <si>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</si>
  <si>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</si>
  <si>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</si>
  <si>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</si>
  <si>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</si>
  <si>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</si>
  <si>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</si>
  <si>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</si>
  <si>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</si>
  <si>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</si>
  <si>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</si>
  <si>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</si>
  <si>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</si>
  <si>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</si>
  <si>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</si>
  <si>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</si>
  <si>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</si>
  <si>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</si>
  <si>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</si>
  <si>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</si>
  <si>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</si>
  <si>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</si>
  <si>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</si>
  <si>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</si>
  <si>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</si>
  <si>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</si>
  <si>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</si>
  <si>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</si>
  <si>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</si>
  <si>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</si>
  <si>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</si>
  <si>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</si>
  <si>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</si>
  <si>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</si>
  <si>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</si>
  <si>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</si>
  <si>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</si>
  <si>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</si>
  <si>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</si>
  <si>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</si>
  <si>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</si>
  <si>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</si>
  <si>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</si>
  <si>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</si>
  <si>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</si>
  <si>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</si>
  <si>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</si>
  <si>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</si>
  <si>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</si>
  <si>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</si>
  <si>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</si>
  <si>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</si>
  <si>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</si>
  <si>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</si>
  <si>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</si>
  <si>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</si>
  <si>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</si>
  <si>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</si>
  <si>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</si>
  <si>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</si>
  <si>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</si>
  <si>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</si>
  <si>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</si>
  <si>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</si>
  <si>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</si>
  <si>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</si>
  <si>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</si>
  <si>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</si>
  <si>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</si>
  <si>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</si>
  <si>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</si>
  <si>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</si>
  <si>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</si>
  <si>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</si>
  <si>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</si>
  <si>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</si>
  <si>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</si>
  <si>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</si>
  <si>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</si>
  <si>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</si>
  <si>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</si>
  <si>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</si>
  <si>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</si>
  <si>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</si>
  <si>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</si>
  <si>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</si>
  <si>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</si>
  <si>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</si>
  <si>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</si>
  <si>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</si>
  <si>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</si>
  <si>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</si>
  <si>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</si>
  <si>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</si>
  <si>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</si>
  <si>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</si>
  <si>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</si>
  <si>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</si>
  <si>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</si>
  <si>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</si>
  <si>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</si>
  <si>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</si>
  <si>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</si>
  <si>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</si>
  <si>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</si>
  <si>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</si>
  <si>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</si>
  <si>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</si>
  <si>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</si>
  <si>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</si>
  <si>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</si>
  <si>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</si>
  <si>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</si>
  <si>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</si>
  <si>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</si>
  <si>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</si>
  <si>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</si>
  <si>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</si>
  <si>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</si>
  <si>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</si>
  <si>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</si>
  <si>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</si>
  <si>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</si>
  <si>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</si>
  <si>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</si>
  <si>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</si>
  <si>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</si>
  <si>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</si>
  <si>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</si>
  <si>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</si>
  <si>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</si>
  <si>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</si>
  <si>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</si>
  <si>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</si>
  <si>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</si>
  <si>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</si>
  <si>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</si>
  <si>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</si>
  <si>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</si>
  <si>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</si>
  <si>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</si>
  <si>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</si>
  <si>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</si>
  <si>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</si>
  <si>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</si>
  <si>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</si>
  <si>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</si>
  <si>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</si>
  <si>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</si>
  <si>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</si>
  <si>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</si>
  <si>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</si>
  <si>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</si>
  <si>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</si>
  <si>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</si>
  <si>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</si>
  <si>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</si>
  <si>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</si>
  <si>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</si>
  <si>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</si>
  <si>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</si>
  <si>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</si>
  <si>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</si>
  <si>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</si>
  <si>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</si>
  <si>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</si>
  <si>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</si>
  <si>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</si>
  <si>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</si>
  <si>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</si>
  <si>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</si>
  <si>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</si>
  <si>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</si>
  <si>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</si>
  <si>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</si>
  <si>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</si>
  <si>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</si>
  <si>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</si>
  <si>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</si>
  <si>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</si>
  <si>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</si>
  <si>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</si>
  <si>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</si>
  <si>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</si>
  <si>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</si>
  <si>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</si>
  <si>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</si>
  <si>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</si>
  <si>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</si>
  <si>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</si>
  <si>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</si>
  <si>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</si>
  <si>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</si>
  <si>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</si>
  <si>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</si>
  <si>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</si>
  <si>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</si>
  <si>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</si>
  <si>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</si>
  <si>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</si>
  <si>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</si>
  <si>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</si>
  <si>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</si>
  <si>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</si>
  <si>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</si>
  <si>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</si>
  <si>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</si>
  <si>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</si>
  <si>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</si>
  <si>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</si>
  <si>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</si>
  <si>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</si>
  <si>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</si>
  <si>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</si>
  <si>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</si>
  <si>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</si>
  <si>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</si>
  <si>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</si>
  <si>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</si>
  <si>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</si>
  <si>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</si>
  <si>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</si>
  <si>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</si>
  <si>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</si>
  <si>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</si>
  <si>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</si>
  <si>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</si>
  <si>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</si>
  <si>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</si>
  <si>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</si>
  <si>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</si>
  <si>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</si>
  <si>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</si>
  <si>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</si>
  <si>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</si>
  <si>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</si>
  <si>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</si>
  <si>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</si>
  <si>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</si>
  <si>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</si>
  <si>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</si>
  <si>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</si>
  <si>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</si>
  <si>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</si>
  <si>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</si>
  <si>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</si>
  <si>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</si>
  <si>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</si>
  <si>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</si>
  <si>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</si>
  <si>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</si>
  <si>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</si>
  <si>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</si>
  <si>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</si>
  <si>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</si>
  <si>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</si>
  <si>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</si>
  <si>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</si>
  <si>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</si>
  <si>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</si>
  <si>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</si>
  <si>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</si>
  <si>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</si>
  <si>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</si>
  <si>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</si>
  <si>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</si>
  <si>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</si>
  <si>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</si>
  <si>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</si>
  <si>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</si>
  <si>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</si>
  <si>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</si>
  <si>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</si>
  <si>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</si>
  <si>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</si>
  <si>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</si>
  <si>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</si>
  <si>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</si>
  <si>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</si>
  <si>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</si>
  <si>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</si>
  <si>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</si>
  <si>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</si>
  <si>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</si>
  <si>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</si>
  <si>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</si>
  <si>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</si>
  <si>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</si>
  <si>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</si>
  <si>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</si>
  <si>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</si>
  <si>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</si>
  <si>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</si>
  <si>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</si>
  <si>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</si>
  <si>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</si>
  <si>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</si>
  <si>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</si>
  <si>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</si>
  <si>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</si>
  <si>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</si>
  <si>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</si>
  <si>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</si>
  <si>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</si>
  <si>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</si>
  <si>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</si>
  <si>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</si>
  <si>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</si>
  <si>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</si>
  <si>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</si>
  <si>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</si>
  <si>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</si>
  <si>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</si>
  <si>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</si>
  <si>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</si>
  <si>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</si>
  <si>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</si>
  <si>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</si>
  <si>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</si>
  <si>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</si>
  <si>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</si>
  <si>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</si>
  <si>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</si>
  <si>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</si>
  <si>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</si>
  <si>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</si>
  <si>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</si>
  <si>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</si>
  <si>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</si>
  <si>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</si>
  <si>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</si>
  <si>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</si>
  <si>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</si>
  <si>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</si>
  <si>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</si>
  <si>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</si>
  <si>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</si>
  <si>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</si>
  <si>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</si>
  <si>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</si>
  <si>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</si>
  <si>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</si>
  <si>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</si>
  <si>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</si>
  <si>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</si>
  <si>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</si>
  <si>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</si>
  <si>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</si>
  <si>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</si>
  <si>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</si>
  <si>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</si>
  <si>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</si>
  <si>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</si>
  <si>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</si>
  <si>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</si>
  <si>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</si>
  <si>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</si>
  <si>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</si>
  <si>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</si>
  <si>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</si>
  <si>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</si>
  <si>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</si>
  <si>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</si>
  <si>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</si>
  <si>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</si>
  <si>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</si>
  <si>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</si>
  <si>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</si>
  <si>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</si>
  <si>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</si>
  <si>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</si>
  <si>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</si>
  <si>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</si>
  <si>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</si>
  <si>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</si>
  <si>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</si>
  <si>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</si>
  <si>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</si>
  <si>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</si>
  <si>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</si>
  <si>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</si>
  <si>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</si>
  <si>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</si>
  <si>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</si>
  <si>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</si>
  <si>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</si>
  <si>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</si>
  <si>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</si>
  <si>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</si>
  <si>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</si>
  <si>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</si>
  <si>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</si>
  <si>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</si>
  <si>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</si>
  <si>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</si>
  <si>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</si>
  <si>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</si>
  <si>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</si>
  <si>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</si>
  <si>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</si>
  <si>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</si>
  <si>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</si>
  <si>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</si>
  <si>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</si>
  <si>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</si>
  <si>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</si>
  <si>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</si>
  <si>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</si>
  <si>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</si>
  <si>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</si>
  <si>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</si>
  <si>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</si>
  <si>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</si>
  <si>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</si>
  <si>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</si>
  <si>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</si>
  <si>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</si>
  <si>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</si>
  <si>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</si>
  <si>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</si>
  <si>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</si>
  <si>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</si>
  <si>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</si>
  <si>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</si>
  <si>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</si>
  <si>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</si>
  <si>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</si>
  <si>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</si>
  <si>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</si>
  <si>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</si>
  <si>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</si>
  <si>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</si>
  <si>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</si>
  <si>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</si>
  <si>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</si>
  <si>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</si>
  <si>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</si>
  <si>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</si>
  <si>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</si>
  <si>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</si>
  <si>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</si>
  <si>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</si>
  <si>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</si>
  <si>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</si>
  <si>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</si>
  <si>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</si>
  <si>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</si>
  <si>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</si>
  <si>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</si>
  <si>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</si>
  <si>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</si>
  <si>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</si>
  <si>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</si>
  <si>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</si>
  <si>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</si>
  <si>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</si>
  <si>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</si>
  <si>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</si>
  <si>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</si>
  <si>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</si>
  <si>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</si>
  <si>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</si>
  <si>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</si>
  <si>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</si>
  <si>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</si>
  <si>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</si>
  <si>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</si>
  <si>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</si>
  <si>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</si>
  <si>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</si>
  <si>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</si>
  <si>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</si>
  <si>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</si>
  <si>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</si>
  <si>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</si>
  <si>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</si>
  <si>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</si>
  <si>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</si>
  <si>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</si>
  <si>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</si>
  <si>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</si>
  <si>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</si>
  <si>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</si>
  <si>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</si>
  <si>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</si>
  <si>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</si>
  <si>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</si>
  <si>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</si>
  <si>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</si>
  <si>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</si>
  <si>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</si>
  <si>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</si>
  <si>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</si>
  <si>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</si>
  <si>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</si>
  <si>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</si>
  <si>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</si>
  <si>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</si>
  <si>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</si>
  <si>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</si>
  <si>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</si>
  <si>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</si>
  <si>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</si>
  <si>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</si>
  <si>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</si>
  <si>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</si>
  <si>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</si>
  <si>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</si>
  <si>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</si>
  <si>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</si>
  <si>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</si>
  <si>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</si>
  <si>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</si>
  <si>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</si>
  <si>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</si>
  <si>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</si>
  <si>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</si>
  <si>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</si>
  <si>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</si>
  <si>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</si>
  <si>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</si>
  <si>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</si>
  <si>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</si>
  <si>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</si>
  <si>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</si>
  <si>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</si>
  <si>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</si>
  <si>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</si>
  <si>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</si>
  <si>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</si>
  <si>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</si>
  <si>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</si>
  <si>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</si>
  <si>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</si>
  <si>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</si>
  <si>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</si>
  <si>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</si>
  <si>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</si>
  <si>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</si>
  <si>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</si>
  <si>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</si>
  <si>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</si>
  <si>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</si>
  <si>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</si>
  <si>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</si>
  <si>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</si>
  <si>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</si>
  <si>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</si>
  <si>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</si>
  <si>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</si>
  <si>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</si>
  <si>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</si>
  <si>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</si>
  <si>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</si>
  <si>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</si>
  <si>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</si>
  <si>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</si>
  <si>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</si>
  <si>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</si>
  <si>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</si>
  <si>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</si>
  <si>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</si>
  <si>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</si>
  <si>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</si>
  <si>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</si>
  <si>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</si>
  <si>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</si>
  <si>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</si>
  <si>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</si>
  <si>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</si>
  <si>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</si>
  <si>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</si>
  <si>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</si>
  <si>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</si>
  <si>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</si>
  <si>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</si>
  <si>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</si>
  <si>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</si>
  <si>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</si>
  <si>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</si>
  <si>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</si>
  <si>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</si>
  <si>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</si>
  <si>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</si>
  <si>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</si>
  <si>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</si>
  <si>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</si>
  <si>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</si>
  <si>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</si>
  <si>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</si>
  <si>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</si>
  <si>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</si>
  <si>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</si>
  <si>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</si>
  <si>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</si>
  <si>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</si>
  <si>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</si>
  <si>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</si>
  <si>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</si>
  <si>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</si>
  <si>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</si>
  <si>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</si>
  <si>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</si>
  <si>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</si>
  <si>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</si>
  <si>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</si>
  <si>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</si>
  <si>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</si>
  <si>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</si>
  <si>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</si>
  <si>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</si>
  <si>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</si>
  <si>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</si>
  <si>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</si>
  <si>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</si>
  <si>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</si>
  <si>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</si>
  <si>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</si>
  <si>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</si>
  <si>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</si>
  <si>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</si>
  <si>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</si>
  <si>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</si>
  <si>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</si>
  <si>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</si>
  <si>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</si>
  <si>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</si>
  <si>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</si>
  <si>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</si>
  <si>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</si>
  <si>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</si>
  <si>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</si>
  <si>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</si>
  <si>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</si>
  <si>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</si>
  <si>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</si>
  <si>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</si>
  <si>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</si>
  <si>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</si>
  <si>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</si>
  <si>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</si>
  <si>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</si>
  <si>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</si>
  <si>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</si>
  <si>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</si>
  <si>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</si>
  <si>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</si>
  <si>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</si>
  <si>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</si>
  <si>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</si>
  <si>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</si>
  <si>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</si>
  <si>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</si>
  <si>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</si>
  <si>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</si>
  <si>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</si>
  <si>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</si>
  <si>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</si>
  <si>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</si>
  <si>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</si>
  <si>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</si>
  <si>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</si>
  <si>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</si>
  <si>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</si>
  <si>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</si>
  <si>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</si>
  <si>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</si>
  <si>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</si>
  <si>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</si>
  <si>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</si>
  <si>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</si>
  <si>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</si>
  <si>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</si>
  <si>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</si>
  <si>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</si>
  <si>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</si>
  <si>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</si>
  <si>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</si>
  <si>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</si>
  <si>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</si>
  <si>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</si>
  <si>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</si>
  <si>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</si>
  <si>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</si>
  <si>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</si>
  <si>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</si>
  <si>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</si>
  <si>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</si>
  <si>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</si>
  <si>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</si>
  <si>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</si>
  <si>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</si>
  <si>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</si>
  <si>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</si>
  <si>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</si>
  <si>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</si>
  <si>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</si>
  <si>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</si>
  <si>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</si>
  <si>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</si>
  <si>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</si>
  <si>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</si>
  <si>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</si>
  <si>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</si>
  <si>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</si>
  <si>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</si>
  <si>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</si>
  <si>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</si>
  <si>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</si>
  <si>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</si>
  <si>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</si>
  <si>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</si>
  <si>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</si>
  <si>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</si>
  <si>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</si>
  <si>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</si>
  <si>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</si>
  <si>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</si>
  <si>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</si>
  <si>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</si>
  <si>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</si>
  <si>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</si>
  <si>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</si>
  <si>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</si>
  <si>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</si>
  <si>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</si>
  <si>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</si>
  <si>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</si>
  <si>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</si>
  <si>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</si>
  <si>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</si>
  <si>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</si>
  <si>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</si>
  <si>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</si>
  <si>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</si>
  <si>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</si>
  <si>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</si>
  <si>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</si>
  <si>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</si>
  <si>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</si>
  <si>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</si>
  <si>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</si>
  <si>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</si>
  <si>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</si>
  <si>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</si>
  <si>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</si>
  <si>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</si>
  <si>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</si>
  <si>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</si>
  <si>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</si>
  <si>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</si>
  <si>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</si>
  <si>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</si>
  <si>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</si>
  <si>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</si>
  <si>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</si>
  <si>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</si>
  <si>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</si>
  <si>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</si>
  <si>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</si>
  <si>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</si>
  <si>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</si>
  <si>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</si>
  <si>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</si>
  <si>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</si>
  <si>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</si>
  <si>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</si>
  <si>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</si>
  <si>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</si>
  <si>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</si>
  <si>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</si>
  <si>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</si>
  <si>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</si>
  <si>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</si>
  <si>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</si>
  <si>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</si>
  <si>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</si>
  <si>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</si>
  <si>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</si>
  <si>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</si>
  <si>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</si>
  <si>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</si>
  <si>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</si>
  <si>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</si>
  <si>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</si>
  <si>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</si>
  <si>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</si>
  <si>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</si>
  <si>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</si>
  <si>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</si>
  <si>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</si>
  <si>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</si>
  <si>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</si>
  <si>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</si>
  <si>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</si>
  <si>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</si>
  <si>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</si>
  <si>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</si>
  <si>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</si>
  <si>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</si>
  <si>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</si>
  <si>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</si>
  <si>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</si>
  <si>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</si>
  <si>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</si>
  <si>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</si>
  <si>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</si>
  <si>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</si>
  <si>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</si>
  <si>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</si>
  <si>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</si>
  <si>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</si>
  <si>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</si>
  <si>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</si>
  <si>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</si>
  <si>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</si>
  <si>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</si>
  <si>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</si>
  <si>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</si>
  <si>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</si>
  <si>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</si>
  <si>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</si>
  <si>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</si>
  <si>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</si>
  <si>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</si>
  <si>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</si>
  <si>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</si>
  <si>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</si>
  <si>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</si>
  <si>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</si>
  <si>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</si>
  <si>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</si>
  <si>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</si>
  <si>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PCM-20251028-00000918</t>
  </si>
  <si>
    <t>ETA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</si>
  <si>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</si>
  <si>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</si>
  <si>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</si>
  <si>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</si>
  <si>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</si>
  <si>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</si>
  <si>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</si>
  <si>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</si>
  <si>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</si>
  <si>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</si>
  <si>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</si>
  <si>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</si>
  <si>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</si>
  <si>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</si>
  <si>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</si>
  <si>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</si>
  <si>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</si>
  <si>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</si>
  <si>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</si>
  <si>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</si>
  <si>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</si>
  <si>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</si>
  <si>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</si>
  <si>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</si>
  <si>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</si>
  <si>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</si>
  <si>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</si>
  <si>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</si>
  <si>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</si>
  <si>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</si>
  <si>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</si>
  <si>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</si>
  <si>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</si>
  <si>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</si>
  <si>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</si>
  <si>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</si>
  <si>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</si>
  <si>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</si>
  <si>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</si>
  <si>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</si>
  <si>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</si>
  <si>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</si>
  <si>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</si>
  <si>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</si>
  <si>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</si>
  <si>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</si>
  <si>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</si>
  <si>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</si>
  <si>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</si>
  <si>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</si>
  <si>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</si>
  <si>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</si>
  <si>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</si>
  <si>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</si>
  <si>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</si>
  <si>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</si>
  <si>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</si>
  <si>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</si>
  <si>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</si>
  <si>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</si>
  <si>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</si>
  <si>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</si>
  <si>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</si>
  <si>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</si>
  <si>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</si>
  <si>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</si>
  <si>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</si>
  <si>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</si>
  <si>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</si>
  <si>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</si>
  <si>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</si>
  <si>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</si>
  <si>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</si>
  <si>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</si>
  <si>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</si>
  <si>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</si>
  <si>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</si>
  <si>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</si>
  <si>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</si>
  <si>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</si>
  <si>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</si>
  <si>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</si>
  <si>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</si>
  <si>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</si>
  <si>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PCM-20251028-00000845</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</si>
  <si>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</si>
  <si>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</si>
  <si>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</si>
  <si>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</si>
  <si>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</si>
  <si>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</si>
  <si>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</si>
  <si>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</si>
  <si>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</si>
  <si>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PCM-20251028-00000880</t>
  </si>
  <si>
    <t>EM Team on the way ETA: 60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</si>
</sst>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2" totalsRowShown="0" headerRowDxfId="157" dataDxfId="156" headerRowBorderDxfId="154" tableBorderDxfId="155" totalsRowBorderDxfId="153">
  <autoFilter ref="A1:CJ2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9" totalsRowShown="0" headerRowDxfId="48" dataDxfId="47" headerRowBorderDxfId="45" tableBorderDxfId="46" totalsRowBorderDxfId="44">
  <autoFilter ref="A1:L18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295.52349837963266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14741</v>
      </c>
      <c r="E3" s="135" t="s">
        <v>38998</v>
      </c>
      <c r="F3" s="136">
        <v>45958.456134259257</v>
      </c>
      <c r="G3" s="137">
        <f ca="1">IFERROR(NOW()-F3,"")</f>
        <v>1.5790046301844995E-2</v>
      </c>
      <c r="H3" s="136">
        <v>45958.450578703705</v>
      </c>
      <c r="I3" s="134" t="str">
        <f>IFERROR(VLOOKUP(D3,DB!A:F,6,0),"")</f>
        <v>SCECO</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45958.471924305559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45958.471924305559</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45958.471924305559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45958.471924305559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45958.471924305559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45958.471924305559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45958.471924305559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45958.471924305559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45958.471924305559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45958.471924305559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45958.471924305559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45958.471924305559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45958.471924305559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45958.471924305559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45958.471924305559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45958.471924305559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45958.471924305559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45958.471924305559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45958.471924305559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45958.471924305559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45958.471924305559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45958.471924305559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45958.471924305559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45958.471924305559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45958.471924305559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45958.471924305559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45958.471924305559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45958.471924305559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45958.471924305559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45958.471924305559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45958.471924305559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45958.471924305559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45958.471924305559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45958.471924305559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45958.471924305559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45958.471924305559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45958.471924305559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45958.471924305559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45958.471924305559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45958.471924305559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45958.471924305559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45958.471924305559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45958.471924305559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45958.471924305559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45958.471924305559</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45958.471924305559</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5CEEE8A-D1C4-4EEB-83AD-1235710F0A9D}"/>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2"/>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133.47208634259732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45958.471924305559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45958.471924305559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45958.471924305559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45958.471924305559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45958.471924305559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45958.471924305559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45958.471924305559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45958.471924305559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45958.471924305559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45958.471924305559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45958.471924305559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45958.471924305559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45958.471924305559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45958.471924305559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45958.471924305559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45958.471924305559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45958.471924305559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45958.471924305559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45958.471924305559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45958.471924305559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45958.471924305559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45958.471924305559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45958.471924305559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45958.471924305559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45958.471924305559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45958.471924305559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45958.471924305559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45958.471924305559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45958.471924305559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45958.471924305559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45958.471924305559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45958.471924305559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45958.471924305559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45958.471924305559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45958.471924305559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45958.471924305559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45958.471924305559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45958.471924305559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45958.471924305559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45958.471924305559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45958.471924305559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45958.471924305559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45958.471924305559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45958.471924305559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45958.471924305559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45958.471924305559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45958.471924305559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45958.471924305559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45958.471924305559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45958.471924305559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45958.471924305559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45958.471924305559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45958.471924305559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45958.471924305559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61"/>
      <c r="B58" s="162" t="str">
        <f>IFERROR(VLOOKUP(D58,DB!A:K,11,0),"")</f>
        <v/>
      </c>
      <c r="C58" s="162"/>
      <c r="D58" s="162"/>
      <c r="E58" s="163"/>
      <c r="F58" s="164"/>
      <c r="G58" s="165">
        <f ca="1">IFERROR(NOW()-F58,"-")</f>
        <v>45958.471924305559</v>
      </c>
      <c r="H58" s="164"/>
      <c r="I58" s="162" t="str">
        <f>IFERROR(VLOOKUP(D58,DB!A:F,6,0),"")</f>
        <v/>
      </c>
      <c r="J58" s="162" t="str">
        <f>IFERROR(VLOOKUP(D58,DB!A:G,7,0),"")</f>
        <v/>
      </c>
      <c r="K58" s="166"/>
      <c r="L58" s="162" t="str">
        <f>IFERROR(VLOOKUP(D58,DB!A:I,9,0),"")</f>
        <v/>
      </c>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c r="BZ58" s="162"/>
      <c r="CA58" s="162"/>
      <c r="CB58" s="162"/>
      <c r="CC58" s="162"/>
      <c r="CD58" s="162"/>
      <c r="CE58" s="162"/>
      <c r="CF58" s="162"/>
      <c r="CG58" s="162"/>
      <c r="CH58" s="162"/>
      <c r="CI58" s="162"/>
      <c r="CJ58" s="167"/>
    </row>
    <row r="59" spans="1:88" ht="31.5" customHeight="1">
      <c r="A59" s="113"/>
      <c r="B59" s="18" t="str">
        <f>IFERROR(VLOOKUP(D59,DB!A:K,11,0),"")</f>
        <v/>
      </c>
      <c r="C59" s="18"/>
      <c r="D59" s="18"/>
      <c r="E59" s="114"/>
      <c r="F59" s="115"/>
      <c r="G59" s="116">
        <f ca="1">IFERROR(NOW()-F59,"-")</f>
        <v>45958.471924305559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45958.471924305559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45958.471924305559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45958.471924305559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45958.471924305559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45958.471924305559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45958.471924305559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45958.471924305559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45958.471924305559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45958.471924305559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45958.471924305559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45958.471924305559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45958.471924305559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45958.471924305559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45958.471924305559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45958.471924305559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45958.471924305559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45958.471924305559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45958.471924305559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45958.471924305559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45958.471924305559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45958.471924305559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45958.471924305559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45958.471924305559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45958.471924305559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45958.471924305559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45958.471924305559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45958.471924305559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45958.471924305559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45958.471924305559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45958.471924305559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45958.471924305559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45958.471924305559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45958.471924305559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45958.471924305559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45958.471924305559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45958.471924305559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45958.471924305559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45958.471924305559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45958.471924305559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45958.471924305559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45958.471924305559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45958.471924305559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45958.471924305559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45958.471924305559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45958.471924305559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45958.471924305559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45958.471924305559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45958.471924305559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45958.471924305559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45958.471924305559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45958.471924305559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45958.471924305559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45958.471924305559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45958.471924305559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45958.471924305559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45958.471924305559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45958.471924305559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45958.471924305559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45958.471924305559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45958.471924305559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45958.471924305559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45958.471924305559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45958.471924305559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45958.471924305559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45958.471924305559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45958.471924305559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45958.471924305559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45958.471924305559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45958.471924305559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45958.471924305559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45958.471924305559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45958.471924305559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45958.471924305559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45958.471924305559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45958.471924305559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45958.471924305559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45958.471924305559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45958.471924305559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45958.471924305559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45958.471924305559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45958.471924305559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45958.471924305559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45958.471924305559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45958.471924305559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45958.471924305559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45958.471924305559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45958.471924305559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45958.471924305559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45958.471924305559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45958.471924305559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45958.471924305559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45958.471924305559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45958.471924305559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45958.471924305559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45958.471924305559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45958.471924305559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45958.471924305559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45958.471924305559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45958.471924305559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45958.471924305559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45958.471924305559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45958.471924305559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45958.471924305559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45958.471924305559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45958.471924305559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45958.471924305559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45958.471924305559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45958.471924305559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45958.471924305559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45958.471924305559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45958.471924305559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45958.471924305559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45958.471924305559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45958.471924305559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45958.471924305559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45958.471924305559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45958.471924305559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45958.471924305559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45958.471924305559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45958.471924305559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45958.471924305559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45958.471924305559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45958.471924305559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45958.471924305559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45958.471924305559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45958.471924305559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45958.471924305559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45958.471924305559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45958.471924305559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45958.471924305559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45958.471924305559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45958.471924305559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45958.471924305559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45958.471924305559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45958.471924305559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45958.471924305559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45958.471924305559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45958.471924305559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45958.471924305559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45958.471924305559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45958.471924305559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45958.471924305559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61"/>
      <c r="B202" s="162" t="str">
        <f>IFERROR(VLOOKUP(D202,DB!A:K,11,0),"")</f>
        <v/>
      </c>
      <c r="C202" s="162"/>
      <c r="D202" s="162"/>
      <c r="E202" s="163"/>
      <c r="F202" s="164"/>
      <c r="G202" s="165">
        <f ca="1">IFERROR(NOW()-F202,"-")</f>
        <v>45958.471924305559</v>
      </c>
      <c r="H202" s="164"/>
      <c r="I202" s="162" t="str">
        <f>IFERROR(VLOOKUP(D202,DB!A:F,6,0),"")</f>
        <v/>
      </c>
      <c r="J202" s="162" t="str">
        <f>IFERROR(VLOOKUP(D202,DB!A:G,7,0),"")</f>
        <v/>
      </c>
      <c r="K202" s="166"/>
      <c r="L202" s="162" t="str">
        <f>IFERROR(VLOOKUP(D202,DB!A:I,9,0),"")</f>
        <v/>
      </c>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c r="CF202" s="162"/>
      <c r="CG202" s="162"/>
      <c r="CH202" s="162"/>
      <c r="CI202" s="162"/>
      <c r="CJ202" s="167"/>
    </row>
  </sheetData>
  <dataValidations count="2">
    <dataValidation allowBlank="1" showInputMessage="1" showErrorMessage="1" sqref="E1" xr:uid="{4D935161-CDD3-4592-B877-3FB59C99E142}"/>
    <dataValidation type="list" allowBlank="1" showInputMessage="1" showErrorMessage="1" sqref="E3:E2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45958.471924305559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45958.471924305559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45958.471924305559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45958.471924305559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45958.471924305559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45958.471924305559</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45958.471924305559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45958.471924305559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45958.471924305559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45958.471924305559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45958.471924305559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45958.471924305559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45958.471924305559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45958.471924305559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45958.471924305559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45958.471924305559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45958.471924305559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45958.471924305559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45958.471924305559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45958.471924305559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45958.471924305559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45958.471924305559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45958.471924305559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45958.471924305559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45958.471924305559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45958.471924305559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45958.471924305559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45958.471924305559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45958.471924305559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45958.471924305559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45958.471924305559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45958.471924305559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45958.471924305559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45958.471924305559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45958.471924305559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45958.471924305559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45958.471924305559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45958.471924305559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45958.471924305559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45958.471924305559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45958.471924305559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45958.471924305559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45958.471924305559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45958.471924305559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45958.471924305559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45958.471924305559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45958.471924305559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45958.471924305559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45958.471924305559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45958.471924305559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45958.471924305559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45958.471924305559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45958.471924305559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45958.471924305559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45958.471924305559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45958.471924305559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45958.471924305559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45958.471924305559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45958.471924305559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45958.471924305559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45958.471924305559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45958.471924305559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45958.471924305559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45958.471924305559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45958.471924305559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45958.471924305559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45958.471924305559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45958.471924305559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45958.471924305559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45958.471924305559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45958.471924305559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45958.471924305559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45958.471924305559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45958.471924305559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45958.471924305559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45958.471924305559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45958.471924305559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45958.471924305559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45958.471924305559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45958.471924305559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45958.471924305559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45958.471924305559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45958.471924305559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45958.471924305559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45958.471924305559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45958.471924305559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45958.471924305559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45958.471924305559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45958.471924305559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45958.471924305559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45958.471924305559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45958.471924305559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45958.471924305559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45958.471924305559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45958.471924305559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45958.471924305559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45958.471924305559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45958.471924305559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45958.471924305559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45958.471924305559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45958.471924305559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45958.471924305559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45958.471924305559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45958.471924305559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45958.471924305559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45958.471924305559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45958.471924305559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45958.471924305559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45958.471924305559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45958.471924305559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45958.471924305559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45958.471924305559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45958.471924305559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45958.471924305559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45958.471924305559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45958.471924305559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45958.471924305559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45958.471924305559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45958.471924305559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45958.471924305559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45958.471924305559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45958.471924305559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45958.471924305559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45958.471924305559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45958.471924305559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45958.471924305559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45958.471924305559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45958.471924305559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45958.471924305559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45958.471924305559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45958.471924305559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45958.471924305559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45958.471924305559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45958.471924305559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45958.471924305559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45958.471924305559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45958.471924305559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45958.471924305559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45958.471924305559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45958.471924305559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45958.471924305559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45958.471924305559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45958.471924305559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45958.471924305559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45958.471924305559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45958.471924305559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45958.471924305559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45958.471924305559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45958.471924305559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45958.471924305559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45958.471924305559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45958.471924305559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45958.471924305559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45958.471924305559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45958.471924305559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45958.471924305559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45958.471924305559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45958.471924305559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45958.471924305559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45958.471924305559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45958.471924305559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45958.471924305559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45958.471924305559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45958.471924305559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45958.471924305559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45958.471924305559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45958.471924305559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45958.471924305559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45958.471924305559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45958.471924305559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45958.471924305559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45958.471924305559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45958.471924305559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45958.471924305559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45958.471924305559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45958.471924305559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45958.471924305559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45958.471924305559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45958.471924305559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45958.471924305559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45958.471924305559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45958.471924305559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45958.471924305559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45958.471924305559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45958.471924305559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45958.471924305559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45958.471924305559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45958.471924305559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45958.471924305559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45958.471924305559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45958.471924305559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45958.471924305559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45958.471924305559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45958.471924305559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45958.471924305559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45958.471924305559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45958.471924305559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45958.471924305559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45958.471924305559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45958.471924305559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45958.471924305559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45958.471924305559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45958.471924305559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45958.471924305559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45958.471924305559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45958.471924305559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45958.471924305559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45958.471924305559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45958.471924305559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45958.471924305559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45958.471924305559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45958.471924305559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45958.471924305559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45958.471924305559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45958.471924305559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45958.471924305559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45958.471924305559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45958.471924305559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45958.471924305559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45958.471924305559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45958.471924305559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45958.471924305559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45958.471924305559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45958.471924305559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45958.471924305559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45958.471924305559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45958.471924305559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45958.471924305559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45958.471924305559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45958.471924305559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45958.471924305559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45958.471924305559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45958.471924305559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45958.471924305559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45958.471924305559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45958.471924305559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45958.471924305559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45958.471924305559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45958.471924305559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45958.471924305559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45958.471924305559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45958.471924305559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45958.471924305559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45958.471924305559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45958.471924305559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45958.471924305559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45958.471924305559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45958.471924305559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45958.471924305559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45958.471924305559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45958.471924305559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45958.471924305559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45958.471924305559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45958.471924305559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45958.471924305559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45958.471924305559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45958.471924305559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45958.471924305559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45958.471924305559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45958.471924305559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45958.471924305559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45958.471924305559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45958.471924305559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45958.471924305559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45958.471924305559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45958.471924305559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45958.471924305559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45958.471924305559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45958.471924305559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45958.471924305559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45958.471924305559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45958.471924305559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45958.471924305559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45958.471924305559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45958.471924305559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45958.471924305559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45958.471924305559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45958.471924305559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45958.471924305559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45958.471924305559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45958.471924305559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45958.471924305559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45958.471924305559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45958.471924305559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45958.471924305559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45958.471924305559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45958.471924305559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45958.471924305559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45958.471924305559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45958.471924305559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45958.471924305559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45958.471924305559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45958.471924305559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45958.471924305559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45958.471924305559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45958.471924305559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45958.471924305559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45958.471924305559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45958.471924305559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45958.471924305559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45958.471924305559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45958.471924305559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45958.471924305559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45958.471924305559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45958.471924305559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45958.471924305559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45958.471924305559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45958.471924305559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45958.471924305559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45958.471924305559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45958.471924305559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45958.471924305559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45958.471924305559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45958.471924305559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45958.471924305559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45958.471924305559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45958.471924305559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45958.471924305559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45958.471924305559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45958.471924305559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45958.471924305559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45958.471924305559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45958.471924305559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45958.471924305559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45958.471924305559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45958.471924305559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45958.471924305559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45958.471924305559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45958.471924305559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45958.471924305559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45958.471924305559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45958.471924305559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45958.471924305559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45958.471924305559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45958.471924305559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45958.471924305559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45958.471924305559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45958.471924305559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45958.471924305559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45958.471924305559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45958.471924305559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45958.471924305559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45958.471924305559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45958.471924305559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45958.471924305559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45958.471924305559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45958.471924305559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45958.471924305559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45958.471924305559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45958.471924305559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45958.471924305559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45958.471924305559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45958.471924305559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45958.471924305559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45958.471924305559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45958.471924305559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45958.471924305559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45958.471924305559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45958.471924305559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45958.471924305559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45958.471924305559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45958.471924305559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45958.471924305559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45958.471924305559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45958.471924305559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45958.471924305559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45958.471924305559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45958.471924305559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45958.471924305559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45958.471924305559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45958.471924305559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45958.471924305559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45958.471924305559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45958.471924305559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45958.471924305559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45958.471924305559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45958.471924305559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45958.471924305559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45958.471924305559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45958.471924305559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45958.471924305559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45958.471924305559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45958.471924305559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45958.471924305559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45958.471924305559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45958.471924305559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45958.471924305559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45958.471924305559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45958.471924305559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45958.471924305559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45958.471924305559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45958.471924305559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45958.471924305559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45958.471924305559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45958.471924305559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45958.471924305559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45958.471924305559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45958.471924305559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45958.471924305559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45958.471924305559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45958.471924305559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45958.471924305559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45958.471924305559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45958.471924305559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45958.471924305559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45958.471924305559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45958.471924305559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45958.471924305559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45958.471924305559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45958.471924305559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45958.471924305559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45958.471924305559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45958.471924305559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45958.471924305559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45958.471924305559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45958.471924305559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45958.471924305559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45958.471924305559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45958.471924305559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45958.471924305559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45958.471924305559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45958.471924305559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45958.471924305559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45958.471924305559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45958.471924305559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45958.471924305559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45958.471924305559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45958.471924305559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45958.471924305559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45958.471924305559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45958.471924305559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45958.471924305559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45958.471924305559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45958.471924305559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45958.471924305559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45958.471924305559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45958.471924305559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45958.471924305559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45958.471924305559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45958.471924305559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45958.471924305559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45958.471924305559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45958.471924305559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45958.471924305559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45958.471924305559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45958.471924305559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45958.471924305559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45958.471924305559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45958.471924305559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45958.471924305559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45958.471924305559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45958.471924305559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45958.471924305559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45958.471924305559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45958.471924305559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45958.471924305559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45958.471924305559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45958.471924305559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45958.471924305559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45958.471924305559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45958.471924305559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45958.471924305559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45958.471924305559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45958.471924305559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45958.471924305559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45958.471924305559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45958.471924305559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45958.471924305559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45958.471924305559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45958.471924305559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45958.471924305559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45958.471924305559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45958.471924305559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45958.471924305559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45958.471924305559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45958.471924305559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45958.471924305559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45958.471924305559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45958.471924305559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45958.471924305559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45958.471924305559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45958.471924305559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45958.471924305559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45958.471924305559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45958.471924305559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45958.471924305559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45958.471924305559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45958.471924305559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45958.471924305559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45958.471924305559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45958.471924305559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45958.471924305559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45958.471924305559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45958.471924305559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45958.471924305559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45958.471924305559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45958.471924305559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45958.471924305559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45958.471924305559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45958.471924305559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45958.471924305559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45958.471924305559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45958.471924305559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45958.471924305559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45958.471924305559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45958.471924305559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45958.471924305559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45958.471924305559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45958.471924305559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45958.471924305559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45958.471924305559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45958.471924305559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45958.471924305559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45958.471924305559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45958.471924305559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45958.471924305559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45958.471924305559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45958.471924305559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45958.471924305559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45958.471924305559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45958.471924305559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45958.471924305559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45958.471924305559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45958.471924305559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45958.471924305559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45958.471924305559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45958.471924305559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45958.471924305559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45958.471924305559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45958.471924305559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45958.471924305559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45958.471924305559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45958.471924305559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45958.471924305559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45958.471924305559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45958.471924305559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45958.471924305559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45958.471924305559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45958.471924305559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45958.471924305559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45958.471924305559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45958.471924305559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45958.471924305559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45958.471924305559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45958.471924305559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45958.471924305559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45958.471924305559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45958.471924305559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45958.471924305559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45958.471924305559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45958.471924305559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45958.471924305559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45958.471924305559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45958.471924305559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45958.471924305559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45958.471924305559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45958.471924305559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45958.471924305559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45958.471924305559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45958.471924305559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45958.471924305559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45958.471924305559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45958.471924305559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45958.471924305559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45958.471924305559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45958.471924305559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45958.471924305559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45958.471924305559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45958.471924305559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45958.471924305559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45958.471924305559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45958.471924305559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45958.471924305559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45958.471924305559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45958.471924305559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45958.471924305559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45958.471924305559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45958.471924305559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45958.471924305559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45958.471924305559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45958.471924305559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45958.471924305559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45958.471924305559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45958.471924305559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45958.471924305559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45958.471924305559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45958.471924305559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45958.471924305559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45958.471924305559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45958.471924305559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45958.471924305559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45958.471924305559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45958.471924305559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45958.471924305559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45958.471924305559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45958.471924305559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45958.471924305559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45958.471924305559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45958.471924305559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45958.471924305559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45958.471924305559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45958.471924305559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45958.471924305559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45958.471924305559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45958.471924305559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45958.471924305559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45958.471924305559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45958.471924305559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45958.471924305559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45958.471924305559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45958.471924305559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45958.471924305559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45958.471924305559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45958.471924305559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45958.471924305559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45958.471924305559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45958.471924305559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45958.471924305559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45958.471924305559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45958.471924305559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45958.471924305559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45958.471924305559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45958.471924305559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45958.471924305559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45958.471924305559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45958.471924305559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45958.471924305559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45958.471924305559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45958.471924305559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45958.471924305559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45958.471924305559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45958.471924305559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45958.471924305559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45958.471924305559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45958.471924305559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45958.471924305559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45958.471924305559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45958.471924305559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45958.471924305559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45958.471924305559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45958.471924305559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45958.471924305559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45958.471924305559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45958.471924305559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45958.471924305559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45958.471924305559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45958.471924305559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45958.471924305559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45958.471924305559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45958.471924305559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45958.471924305559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45958.471924305559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45958.471924305559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45958.471924305559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45958.471924305559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45958.471924305559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45958.471924305559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45958.471924305559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45958.471924305559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45958.471924305559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45958.471924305559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45958.471924305559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45958.471924305559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45958.471924305559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45958.471924305559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45958.471924305559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45958.471924305559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45958.471924305559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45958.471924305559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45958.471924305559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45958.471924305559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45958.471924305559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45958.471924305559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45958.471924305559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45958.471924305559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45958.471924305559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45958.471924305559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45958.471924305559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45958.471924305559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45958.471924305559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45958.471924305559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45958.471924305559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45958.471924305559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45958.471924305559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45958.471924305559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45958.471924305559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45958.471924305559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45958.471924305559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45958.471924305559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45958.471924305559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45958.471924305559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45958.471924305559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45958.471924305559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45958.471924305559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45958.471924305559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45958.471924305559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45958.471924305559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45958.471924305559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45958.471924305559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45958.471924305559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45958.471924305559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45958.471924305559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45958.471924305559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45958.471924305559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45958.471924305559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45958.471924305559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45958.471924305559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45958.471924305559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45958.471924305559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45958.471924305559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45958.471924305559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45958.471924305559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45958.471924305559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45958.471924305559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45958.471924305559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45958.471924305559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45958.471924305559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45958.471924305559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45958.471924305559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45958.471924305559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45958.471924305559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45958.471924305559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45958.471924305559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45958.471924305559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45958.471924305559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45958.471924305559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45958.471924305559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45958.471924305559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45958.471924305559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45958.471924305559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45958.471924305559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45958.471924305559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45958.471924305559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45958.471924305559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45958.471924305559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45958.471924305559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45958.471924305559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45958.471924305559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45958.471924305559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45958.471924305559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45958.471924305559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45958.471924305559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45958.471924305559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45958.471924305559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45958.471924305559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45958.471924305559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45958.471924305559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45958.471924305559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45958.471924305559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45958.471924305559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45958.471924305559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45958.471924305559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45958.471924305559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45958.471924305559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45958.471924305559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45958.471924305559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45958.471924305559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45958.471924305559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45958.471924305559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45958.471924305559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45958.471924305559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45958.471924305559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45958.471924305559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45958.471924305559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45958.471924305559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45958.471924305559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45958.471924305559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45958.471924305559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45958.471924305559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45958.471924305559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45958.471924305559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45958.471924305559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45958.471924305559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45958.471924305559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45958.471924305559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45958.471924305559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45958.471924305559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45958.471924305559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45958.471924305559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45958.471924305559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45958.471924305559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45958.471924305559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45958.471924305559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45958.471924305559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45958.471924305559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45958.471924305559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45958.471924305559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45958.471924305559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45958.471924305559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45958.471924305559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45958.471924305559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45958.471924305559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45958.471924305559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45958.471924305559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45958.471924305559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45958.471924305559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45958.471924305559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45958.471924305559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45958.471924305559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45958.471924305559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45958.471924305559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45958.471924305559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45958.471924305559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45958.471924305559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45958.471924305559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45958.471924305559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45958.471924305559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45958.471924305559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45958.471924305559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45958.471924305559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45958.471924305559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45958.471924305559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45958.471924305559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45958.471924305559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45958.471924305559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45958.471924305559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45958.471924305559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45958.471924305559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45958.471924305559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45958.471924305559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45958.471924305559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45958.471924305559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45958.471924305559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45958.471924305559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45958.471924305559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45958.471924305559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45958.471924305559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45958.471924305559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45958.471924305559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45958.471924305559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45958.471924305559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45958.471924305559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45958.471924305559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45958.471924305559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45958.471924305559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45958.471924305559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45958.471924305559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45958.471924305559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45958.471924305559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45958.471924305559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45958.471924305559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45958.471924305559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45958.471924305559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45958.471924305559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45958.471924305559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45958.471924305559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45958.471924305559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45958.471924305559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45958.471924305559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45958.471924305559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45958.471924305559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45958.471924305559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45958.471924305559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45958.471924305559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45958.471924305559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45958.471924305559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45958.471924305559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45958.471924305559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45958.471924305559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45958.471924305559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45958.471924305559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45958.471924305559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45958.471924305559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45958.471924305559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45958.471924305559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45958.471924305559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45958.471924305559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45958.471924305559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45958.471924305559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45958.471924305559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45958.471924305559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45958.471924305559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45958.471924305559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45958.471924305559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45958.471924305559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45958.471924305559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45958.471924305559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45958.471924305559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45958.471924305559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45958.471924305559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45958.471924305559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45958.471924305559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45958.471924305559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45958.471924305559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45958.471924305559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45958.471924305559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45958.471924305559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45958.471924305559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45958.471924305559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45958.471924305559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45958.471924305559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45958.471924305559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45958.471924305559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45958.471924305559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45958.471924305559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45958.471924305559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45958.471924305559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45958.471924305559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45958.471924305559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45958.471924305559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45958.471924305559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45958.471924305559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45958.471924305559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45958.471924305559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45958.471924305559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45958.471924305559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45958.471924305559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45958.471924305559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45958.471924305559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45958.471924305559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45958.471924305559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45958.471924305559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45958.471924305559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45958.471924305559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45958.471924305559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45958.471924305559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45958.471924305559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45958.471924305559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45958.471924305559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45958.471924305559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45958.471924305559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45958.471924305559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45958.471924305559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45958.471924305559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45958.471924305559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45958.471924305559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45958.471924305559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45958.471924305559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45958.471924305559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45958.471924305559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45958.471924305559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45958.471924305559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45958.471924305559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45958.471924305559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45958.471924305559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45958.471924305559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45958.471924305559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45958.471924305559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45958.471924305559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45958.471924305559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45958.471924305559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45958.471924305559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45958.471924305559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45958.471924305559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45958.471924305559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45958.471924305559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45958.471924305559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45958.471924305559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45958.471924305559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45958.471924305559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45958.471924305559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45958.471924305559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45958.471924305559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45958.471924305559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45958.471924305559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45958.471924305559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45958.471924305559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45958.471924305559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45958.471924305559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45958.471924305559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45958.471924305559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45958.471924305559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45958.471924305559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45958.471924305559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45958.471924305559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45958.471924305559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45958.471924305559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45958.471924305559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45958.471924305559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45958.471924305559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45958.471924305559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45958.471924305559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45958.471924305559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45958.471924305559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45958.471924305559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45958.471924305559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45958.471924305559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45958.471924305559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45958.471924305559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45958.471924305559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45958.471924305559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45958.471924305559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45958.471924305559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45958.471924305559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45958.471924305559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45958.471924305559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45958.471924305559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45958.471924305559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45958.471924305559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45958.471924305559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45958.471924305559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45958.471924305559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45958.471924305559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45958.471924305559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45958.471924305559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45958.471924305559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45958.471924305559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45958.471924305559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45958.471924305559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45958.471924305559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45958.471924305559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45958.471924305559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45958.471924305559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45958.471924305559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45958.471924305559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45958.471924305559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45958.471924305559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45958.471924305559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45958.471924305559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45958.471924305559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45958.471924305559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45958.471924305559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45958.471924305559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45958.471924305559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45958.471924305559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45958.471924305559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45958.471924305559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45958.471924305559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45958.471924305559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45958.471924305559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45958.471924305559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45958.471924305559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45958.471924305559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45958.471924305559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45958.471924305559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45958.471924305559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45958.471924305559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45958.471924305559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45958.471924305559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45958.471924305559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45958.471924305559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45958.471924305559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45958.471924305559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45958.471924305559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45958.471924305559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45958.471924305559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45958.471924305559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45958.471924305559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45958.471924305559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45958.471924305559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45958.471924305559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45958.471924305559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45958.471924305559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45958.471924305559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45958.471924305559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45958.471924305559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45958.471924305559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45958.471924305559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45958.471924305559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45958.471924305559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45958.471924305559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45958.471924305559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45958.471924305559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45958.471924305559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45958.471924305559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45958.471924305559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45958.471924305559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45958.471924305559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45958.471924305559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45958.471924305559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45958.471924305559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45958.471924305559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45958.471924305559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45958.471924305559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45958.471924305559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45958.471924305559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45958.471924305559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45958.471924305559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45958.471924305559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45958.471924305559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45958.471924305559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45958.471924305559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45958.471924305559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45958.471924305559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45958.471924305559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45958.471924305559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45958.471924305559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45958.471924305559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45958.471924305559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45958.471924305559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45958.471924305559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45958.471924305559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45958.471924305559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45958.471924305559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45958.471924305559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45958.471924305559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45958.471924305559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45958.471924305559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45958.471924305559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45958.471924305559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45958.471924305559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45958.471924305559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45958.471924305559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45958.471924305559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45958.471924305559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45958.471924305559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45958.471924305559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45958.471924305559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45958.471924305559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45958.471924305559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45958.471924305559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45958.471924305559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45958.471924305559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45958.471924305559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45958.471924305559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45958.471924305559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45958.471924305559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45958.471924305559</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9"/>
  <sheetViews>
    <sheetView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254.99120671296259</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1</v>
      </c>
      <c r="D3" s="94" t="s">
        <v>24071</v>
      </c>
      <c r="E3" s="98" t="s">
        <v>39079</v>
      </c>
      <c r="F3" s="123">
        <v>45958.423194444447</v>
      </c>
      <c r="G3" s="124">
        <f ca="1">IFERROR(NOW()-F3,"")</f>
        <v>4.8729861111496575E-2</v>
      </c>
      <c r="H3" s="123">
        <v>45958.417361111111</v>
      </c>
      <c r="I3" s="119" t="str">
        <f>IFERROR(VLOOKUP(D3,DB!A:F,6,0),"")</f>
        <v>SCECO</v>
      </c>
      <c r="J3" s="119" t="str">
        <f>IFERROR(VLOOKUP(D3,DB!A:G,7,0),"")</f>
        <v>Good</v>
      </c>
      <c r="K3" s="125" t="s">
        <v>39087</v>
      </c>
      <c r="L3" s="121" t="str">
        <f>IFERROR(VLOOKUP(D3,DB!A:I,9,0),"")</f>
        <v>Latis</v>
      </c>
    </row>
    <row r="4" spans="1:16" ht="15" customHeight="1">
      <c r="A4" s="119"/>
      <c r="B4" s="119" t="str">
        <f>IFERROR(VLOOKUP(D4,DB!A:K,11,0),"")</f>
        <v/>
      </c>
      <c r="C4" s="120"/>
      <c r="D4" s="121"/>
      <c r="E4" s="98"/>
      <c r="F4" s="123"/>
      <c r="G4" s="124">
        <f ca="1">IFERROR(NOW()-F4,"")</f>
        <v>45958.471924305559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45958.471924305559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45958.471924305559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45958.471924305559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45958.471924305559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45958.471924305559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45958.471924305559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45958.471924305559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45958.471924305559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45958.471924305559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45958.471924305559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45958.471924305559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45958.471924305559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45958.471924305559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45958.471924305559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45958.471924305559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45958.471924305559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45958.471924305559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45958.471924305559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45958.471924305559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45958.471924305559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45958.471924305559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45958.471924305559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45958.471924305559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45958.471924305559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45958.471924305559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45958.471924305559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45958.471924305559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45958.471924305559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45958.471924305559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45958.471924305559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45958.471924305559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45958.471924305559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45958.471924305559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45958.471924305559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45958.471924305559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45958.471924305559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45958.471924305559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45958.471924305559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45958.471924305559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45958.471924305559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45958.471924305559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45958.471924305559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45958.471924305559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45958.471924305559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45958.471924305559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45958.471924305559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45958.471924305559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45958.471924305559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45958.471924305559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45958.471924305559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45958.471924305559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45958.471924305559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45958.471924305559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45958.471924305559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45958.471924305559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45958.471924305559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45958.471924305559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45958.471924305559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45958.471924305559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45958.471924305559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45958.471924305559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45958.471924305559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45958.471924305559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45958.471924305559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45958.471924305559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45958.471924305559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45958.471924305559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45958.471924305559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45958.471924305559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45958.471924305559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45958.471924305559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45958.471924305559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45958.471924305559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45958.471924305559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45958.471924305559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45958.471924305559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45958.471924305559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45958.471924305559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45958.471924305559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45958.471924305559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45958.471924305559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45958.471924305559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45958.471924305559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45958.471924305559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45958.471924305559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45958.471924305559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45958.471924305559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45958.471924305559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45958.471924305559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45958.471924305559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45958.471924305559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45958.471924305559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45958.471924305559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45958.471924305559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45958.471924305559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45958.471924305559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45958.471924305559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45958.471924305559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45958.471924305559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45958.471924305559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45958.471924305559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45958.471924305559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45958.471924305559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45958.471924305559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45958.471924305559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45958.471924305559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45958.471924305559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45958.471924305559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45958.471924305559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45958.471924305559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45958.471924305559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45958.471924305559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45958.471924305559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45958.471924305559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45958.471924305559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45958.471924305559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45958.471924305559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45958.471924305559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45958.471924305559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45958.471924305559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45958.471924305559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45958.471924305559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45958.471924305559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45958.471924305559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45958.471924305559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45958.471924305559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45958.471924305559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45958.471924305559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45958.471924305559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45958.471924305559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45958.471924305559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45958.471924305559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45958.471924305559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45958.471924305559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45958.471924305559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45958.471924305559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45958.471924305559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45958.471924305559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45958.471924305559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45958.471924305559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45958.471924305559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45958.471924305559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45958.471924305559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45958.471924305559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45958.471924305559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45958.471924305559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45958.471924305559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45958.471924305559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45958.471924305559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45958.471924305559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45958.471924305559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45958.471924305559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45958.471924305559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45958.471924305559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45958.471924305559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45958.471924305559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45958.471924305559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45958.471924305559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45958.471924305559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45958.471924305559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45958.471924305559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45958.471924305559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45958.471924305559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45958.471924305559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45958.471924305559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45958.471924305559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45958.471924305559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45958.471924305559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45958.471924305559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45958.471924305559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45958.471924305559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45958.471924305559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45958.471924305559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45958.471924305559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45958.471924305559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45958.471924305559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45958.471924305559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45958.471924305559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45958.471924305559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45958.471924305559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45958.471924305559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45958.471924305559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45958.471924305559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45958.471924305559</v>
      </c>
      <c r="H188" s="123"/>
      <c r="I188" s="119" t="str">
        <f>IFERROR(VLOOKUP(D188,DB!A:F,6,0),"")</f>
        <v/>
      </c>
      <c r="J188" s="119" t="str">
        <f>IFERROR(VLOOKUP(D188,DB!A:G,7,0),"")</f>
        <v/>
      </c>
      <c r="K188" s="125"/>
      <c r="L188" s="121" t="str">
        <f>IFERROR(VLOOKUP(D188,DB!A:I,9,0),"")</f>
        <v/>
      </c>
    </row>
    <row r="189" spans="1:12" ht="15" customHeight="1">
      <c r="A189" s="126"/>
      <c r="B189" s="126" t="str">
        <f>IFERROR(VLOOKUP(D189,DB!A:K,11,0),"")</f>
        <v/>
      </c>
      <c r="C189" s="127"/>
      <c r="D189" s="128"/>
      <c r="E189" s="129"/>
      <c r="F189" s="130"/>
      <c r="G189" s="131">
        <f ca="1">IFERROR(NOW()-F189,"")</f>
        <v>45958.471924305559</v>
      </c>
      <c r="H189" s="130"/>
      <c r="I189" s="126" t="str">
        <f>IFERROR(VLOOKUP(D189,DB!A:F,6,0),"")</f>
        <v/>
      </c>
      <c r="J189" s="126" t="str">
        <f>IFERROR(VLOOKUP(D189,DB!A:G,7,0),"")</f>
        <v/>
      </c>
      <c r="K189" s="132"/>
      <c r="L189" s="128" t="str">
        <f>IFERROR(VLOOKUP(D189,DB!A:I,9,0),"")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66.639864120370476</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32.28304699074215</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9.8108131944463821</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31265</v>
      </c>
      <c r="E5" s="152" t="s">
        <v>39079</v>
      </c>
      <c r="F5" s="153">
        <v>45958.42528935185</v>
      </c>
      <c r="G5" s="154">
        <f ca="1">IFERROR(NOW()-F5,"")</f>
        <v>4.6634953709144611E-2</v>
      </c>
      <c r="H5" s="153">
        <v>45958.419733796298</v>
      </c>
      <c r="I5" s="152" t="str">
        <f>IFERROR(VLOOKUP(D5,DB!A:F,6,0),"")</f>
        <v>SCECO</v>
      </c>
      <c r="J5" s="152" t="str">
        <f>IFERROR(VLOOKUP(D5,DB!A:G,7,0),"")</f>
        <v>Vandalized</v>
      </c>
      <c r="K5" s="152" t="s">
        <v>39095</v>
      </c>
      <c r="L5" s="152" t="str">
        <f>IFERROR(VLOOKUP(D5,DB!A:I,9,0),"")</f>
        <v>Latis</v>
      </c>
    </row>
    <row r="6" spans="1:13" ht="15">
      <c r="A6" s="152" t="s">
        <v>39096</v>
      </c>
      <c r="B6" s="152" t="str">
        <f>IFERROR(VLOOKUP(D6,DB!A:K,11,0),"")</f>
        <v>R5</v>
      </c>
      <c r="C6" s="152">
        <v>1</v>
      </c>
      <c r="D6" s="152" t="s">
        <v>34365</v>
      </c>
      <c r="E6" s="152" t="s">
        <v>38998</v>
      </c>
      <c r="F6" s="153">
        <v>45958.442696759259</v>
      </c>
      <c r="G6" s="154">
        <f ca="1">IFERROR(NOW()-F6,"")</f>
        <v>2.9227546299807727E-2</v>
      </c>
      <c r="H6" s="153">
        <v>45958.43644675926</v>
      </c>
      <c r="I6" s="152" t="str">
        <f>IFERROR(VLOOKUP(D6,DB!A:F,6,0),"")</f>
        <v>Generator-SG</v>
      </c>
      <c r="J6" s="152" t="str">
        <f>IFERROR(VLOOKUP(D6,DB!A:G,7,0),"")</f>
        <v>Vandalized</v>
      </c>
      <c r="K6" s="152" t="s">
        <v>39097</v>
      </c>
      <c r="L6" s="152" t="str">
        <f>IFERROR(VLOOKUP(D6,DB!A:I,9,0),"")</f>
        <v>Latis</v>
      </c>
    </row>
    <row r="7" spans="1:13" ht="15">
      <c r="A7" s="152"/>
      <c r="B7" s="152" t="str">
        <f>IFERROR(VLOOKUP(D7,DB!A:K,11,0),"")</f>
        <v/>
      </c>
      <c r="C7" s="152"/>
      <c r="D7" s="152"/>
      <c r="E7" s="152"/>
      <c r="F7" s="153"/>
      <c r="G7" s="154">
        <f ca="1">IFERROR(NOW()-F7,"")</f>
        <v>45958.471924305559</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45958.471924305559</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45958.471924305559</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45958.471924305559</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45958.471924305559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45958.471924305559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45958.471924305559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45958.471924305559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45958.471924305559</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45958.471924305559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45958.471924305559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45958.471924305559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45958.471924305559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45958.471924305559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45958.471924305559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45958.471924305559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45958.471924305559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45958.471924305559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45958.471924305559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45958.471924305559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45958.471924305559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45958.471924305559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45958.471924305559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45958.471924305559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45958.471924305559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45958.471924305559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45958.471924305559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45958.471924305559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45958.471924305559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45958.471924305559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45958.471924305559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45958.471924305559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45958.471924305559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45958.471924305559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45958.471924305559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45958.471924305559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45958.471924305559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45958.471924305559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45958.471924305559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45958.471924305559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45958.471924305559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45958.471924305559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45958.471924305559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45958.471924305559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45958.471924305559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45958.471924305559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45958.471924305559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45958.471924305559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45958.471924305559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45958.471924305559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45958.471924305559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45958.471924305559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45958.471924305559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45958.471924305559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45958.471924305559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45958.471924305559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45958.471924305559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45958.471924305559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45958.471924305559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45958.471924305559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45958.471924305559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45958.471924305559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45958.471924305559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45958.471924305559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45958.471924305559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45958.471924305559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45958.471924305559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45958.471924305559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45958.471924305559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45958.471924305559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45958.471924305559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45958.471924305559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45958.471924305559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45958.471924305559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45958.471924305559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45958.471924305559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45958.471924305559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45958.471924305559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45958.471924305559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45958.471924305559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45958.471924305559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45958.471924305559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45958.471924305559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45958.471924305559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45958.471924305559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45958.471924305559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45958.471924305559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45958.471924305559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45958.471924305559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45958.471924305559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45958.471924305559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45958.471924305559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45958.471924305559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45958.471924305559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45958.471924305559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45958.471924305559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45958.471924305559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45958.471924305559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45958.471924305559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45958.471924305559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45958.471924305559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45958.471924305559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45958.471924305559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45958.471924305559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45958.471924305559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45958.471924305559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45958.471924305559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45958.471924305559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45958.471924305559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45958.471924305559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45958.471924305559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45958.471924305559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45958.471924305559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45958.471924305559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45958.471924305559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45958.471924305559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45958.471924305559</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45958.471924305559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45958.471924305559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45958.471924305559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45958.471924305559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45958.471924305559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45958.471924305559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45958.471924305559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45958.471924305559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45958.471924305559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45958.471924305559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45958.471924305559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45958.471924305559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45958.471924305559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45958.471924305559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45958.471924305559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45958.471924305559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45958.471924305559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45958.471924305559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45958.471924305559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45958.471924305559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45958.471924305559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45958.471924305559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45958.471924305559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45958.471924305559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45958.471924305559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45958.471924305559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45958.471924305559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45958.471924305559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45958.471924305559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45958.471924305559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45958.471924305559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45958.471924305559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45958.471924305559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45958.471924305559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45958.471924305559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45958.471924305559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45958.471924305559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45958.471924305559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45958.471924305559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45958.471924305559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45958.471924305559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45958.471924305559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45958.471924305559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45958.471924305559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45958.471924305559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45958.471924305559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45958.471924305559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45958.471924305559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45958.471924305559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45958.471924305559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45958.471924305559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45958.471924305559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45958.471924305559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45958.471924305559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45958.471924305559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45958.471924305559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45958.471924305559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45958.471924305559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45958.471924305559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45958.471924305559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45958.471924305559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45958.471924305559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45958.471924305559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45958.471924305559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45958.471924305559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45958.471924305559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45958.471924305559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45958.471924305559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45958.471924305559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45958.471924305559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45958.471924305559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45958.471924305559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45958.471924305559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45958.471924305559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45958.471924305559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45958.471924305559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45958.471924305559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45958.471924305559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45958.471924305559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45958.471924305559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45958.471924305559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45958.471924305559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45958.471924305559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45958.471924305559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45958.471924305559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45958.471924305559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45958.471924305559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45958.471924305559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45958.471924305559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45958.471924305559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45958.471924305559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45958.471924305559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45958.471924305559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45958.471924305559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45958.471924305559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45958.471924305559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45958.471924305559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45958.471924305559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45958.471924305559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45958.471924305559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45958.471924305559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45958.471924305559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45958.471924305559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45958.471924305559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45958.471924305559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45958.471924305559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45958.471924305559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45958.471924305559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45958.471924305559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45958.471924305559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45958.471924305559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45958.471924305559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45958.471924305559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45958.471924305559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45958.471924305559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45958.471924305559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45958.471924305559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45958.471924305559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45958.471924305559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45958.471924305559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45958.471924305559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45958.471924305559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45958.471924305559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45958.471924305559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45958.471924305559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45958.471924305559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45958.471924305559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45958.471924305559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45958.471924305559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45958.471924305559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45958.471924305559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45958.471924305559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45958.471924305559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45958.471924305559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45958.471924305559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45958.471924305559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45958.471924305559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45958.471924305559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45958.471924305559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45958.471924305559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45958.471924305559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45958.471924305559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45958.471924305559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45958.471924305559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45958.471924305559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45958.471924305559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45958.471924305559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45958.471924305559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45958.471924305559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45958.471924305559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45958.471924305559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45958.471924305559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45958.471924305559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45958.471924305559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45958.471924305559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45958.471924305559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45958.471924305559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45958.471924305559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45958.471924305559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45958.471924305559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45958.471924305559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45958.471924305559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45958.471924305559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45958.471924305559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45958.471924305559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45958.471924305559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45958.471924305559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45958.471924305559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45958.471924305559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45958.471924305559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45958.471924305559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45958.471924305559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45958.471924305559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45958.471924305559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45958.471924305559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45958.471924305559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45958.471924305559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45958.471924305559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45958.471924305559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45958.471924305559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45958.471924305559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45958.471924305559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45958.471924305559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45958.471924305559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45958.471924305559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45958.471924305559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45958.471924305559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45958.471924305559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45958.471924305559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45958.471924305559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45958.471924305559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45958.471924305559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45958.471924305559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45958.471924305559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45958.471924305559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45958.471924305559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45958.471924305559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45958.471924305559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45958.471924305559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45958.471924305559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45958.471924305559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45958.471924305559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45958.471924305559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45958.471924305559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45958.471924305559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45958.471924305559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45958.471924305559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45958.471924305559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45958.471924305559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45958.471924305559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45958.471924305559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45958.471924305559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45958.471924305559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45958.471924305559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45958.471924305559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45958.471924305559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45958.471924305559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45958.471924305559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45958.471924305559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45958.471924305559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45958.471924305559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45958.471924305559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45958.471924305559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45958.471924305559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45958.471924305559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45958.471924305559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45958.471924305559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45958.471924305559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45958.471924305559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45958.471924305559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45958.471924305559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45958.471924305559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45958.471924305559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45958.471924305559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45958.471924305559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45958.471924305559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45958.471924305559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45958.471924305559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45958.471924305559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45958.471924305559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45958.471924305559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45958.471924305559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45958.471924305559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45958.471924305559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45958.471924305559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45958.471924305559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45958.471924305559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45958.471924305559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45958.471924305559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45958.471924305559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45958.471924305559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45958.471924305559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45958.471924305559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45958.471924305559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45958.471924305559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45958.471924305559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45958.471924305559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45958.471924305559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45958.471924305559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45958.471924305559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45958.471924305559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45958.471924305559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45958.471924305559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45958.471924305559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45958.471924305559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45958.471924305559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45958.471924305559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45958.471924305559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45958.471924305559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45958.471924305559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45958.471924305559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45958.471924305559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45958.471924305559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45958.471924305559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45958.471924305559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45958.471924305559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45958.471924305559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45958.471924305559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45958.471924305559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45958.471924305559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45958.471924305559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45958.471924305559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45958.471924305559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45958.471924305559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45958.471924305559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45958.471924305559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45958.471924305559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45958.471924305559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45958.471924305559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45958.471924305559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45958.471924305559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45958.471924305559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45958.471924305559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45958.471924305559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45958.471924305559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45958.471924305559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45958.471924305559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45958.471924305559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45958.471924305559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45958.471924305559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45958.471924305559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45958.471924305559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45958.471924305559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45958.471924305559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45958.471924305559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45958.471924305559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45958.471924305559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45958.471924305559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45958.471924305559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45958.471924305559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45958.471924305559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45958.471924305559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45958.471924305559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45958.471924305559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45958.471924305559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45958.471924305559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45958.471924305559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45958.471924305559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45958.471924305559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45958.471924305559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45958.471924305559</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tabSelected="1" workbookViewId="0">
      <selection activeCell="C10" sqref="C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45958.471924305559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45958.471924305559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45958.471924305559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45958.471924305559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45958.471924305559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45958.471924305559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45958.471924305559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45958.471924305559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45958.471924305559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45958.471924305559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45958.471924305559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45958.471924305559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45958.471924305559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45958.471924305559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45958.471924305559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45958.471924305559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45958.471924305559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45958.471924305559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45958.471924305559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45958.471924305559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45958.471924305559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45958.471924305559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45958.471924305559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45958.471924305559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45958.471924305559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45958.471924305559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45958.471924305559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45958.471924305559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45958.471924305559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45958.471924305559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45958.471924305559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45958.471924305559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45958.471924305559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45958.471924305559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45958.471924305559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45958.471924305559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45958.471924305559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45958.471924305559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45958.471924305559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45958.471924305559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45958.471924305559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45958.471924305559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45958.471924305559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45958.471924305559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45958.471924305559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45958.471924305559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45958.471924305559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45958.471924305559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45958.471924305559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45958.471924305559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45958.471924305559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45958.471924305559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45958.471924305559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45958.471924305559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45958.471924305559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45958.471924305559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45958.471924305559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45958.471924305559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45958.471924305559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45958.471924305559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45958.471924305559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45958.471924305559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45958.471924305559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45958.471924305559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45958.471924305559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45958.471924305559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45958.471924305559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45958.471924305559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45958.471924305559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45958.471924305559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45958.471924305559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45958.471924305559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45958.471924305559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45958.471924305559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45958.471924305559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45958.471924305559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45958.471924305559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45958.471924305559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45958.471924305559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45958.471924305559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45958.471924305559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45958.471924305559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45958.471924305559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45958.471924305559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45958.471924305559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45958.471924305559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45958.471924305559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45958.471924305559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45958.471924305559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45958.471924305559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45958.471924305559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45958.471924305559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45958.471924305559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45958.471924305559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45958.471924305559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45958.471924305559</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2025-10-28T08:21:33Z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