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19" documentId="13_ncr:1_{F6CB121F-512D-4AA6-A0C1-0FB36C537598}" xr6:coauthVersionLast="47" xr6:coauthVersionMax="47" xr10:uidLastSave="{0B0B101E-7502-4305-9B3D-92D960F19AB1}"/>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5" i="2"/>
  <c r="G5" i="2"/>
  <c r="I5" i="2"/>
  <c r="J5" i="2"/>
  <c r="L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<sst xmlns="http://schemas.openxmlformats.org/spreadsheetml/2006/main" count="179026" uniqueCount="39104">
  <si>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</si>
  <si>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</si>
  <si>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</si>
  <si>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</si>
  <si>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</si>
  <si>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</si>
  <si>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</si>
  <si>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</si>
  <si>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</si>
  <si>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</si>
  <si>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</si>
  <si>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</si>
  <si>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</si>
  <si>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</si>
  <si>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</si>
  <si>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</si>
  <si>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</si>
  <si>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</si>
  <si>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</si>
  <si>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</si>
  <si>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</si>
  <si>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</si>
  <si>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</si>
  <si>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</si>
  <si>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</si>
  <si>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</si>
  <si>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</si>
  <si>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</si>
  <si>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</si>
  <si>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</si>
  <si>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</si>
  <si>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</si>
  <si>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</si>
  <si>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</si>
  <si>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</si>
  <si>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</si>
  <si>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</si>
  <si>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</si>
  <si>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</si>
  <si>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</si>
  <si>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</si>
  <si>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</si>
  <si>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</si>
  <si>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</si>
  <si>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</si>
  <si>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</si>
  <si>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</si>
  <si>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</si>
  <si>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</si>
  <si>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</si>
  <si>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</si>
  <si>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</si>
  <si>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</si>
  <si>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</si>
  <si>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</si>
  <si>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</si>
  <si>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</si>
  <si>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</si>
  <si>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</si>
  <si>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</si>
  <si>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</si>
  <si>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</si>
  <si>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</si>
  <si>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</si>
  <si>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</si>
  <si>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</si>
  <si>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</si>
  <si>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</si>
  <si>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</si>
  <si>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</si>
  <si>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</si>
  <si>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</si>
  <si>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</si>
  <si>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</si>
  <si>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</si>
  <si>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</si>
  <si>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</si>
  <si>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</si>
  <si>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</si>
  <si>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</si>
  <si>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</si>
  <si>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</si>
  <si>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</si>
  <si>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</si>
  <si>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</si>
  <si>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</si>
  <si>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</si>
  <si>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</si>
  <si>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</si>
  <si>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</si>
  <si>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</si>
  <si>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</si>
  <si>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</si>
  <si>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</si>
  <si>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</si>
  <si>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</si>
  <si>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</si>
  <si>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</si>
  <si>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</si>
  <si>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</si>
  <si>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</si>
  <si>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</si>
  <si>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</si>
  <si>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</si>
  <si>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</si>
  <si>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</si>
  <si>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</si>
  <si>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</si>
  <si>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</si>
  <si>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</si>
  <si>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</si>
  <si>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</si>
  <si>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</si>
  <si>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</si>
  <si>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</si>
  <si>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</si>
  <si>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</si>
  <si>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</si>
  <si>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</si>
  <si>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</si>
  <si>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</si>
  <si>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</si>
  <si>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</si>
  <si>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</si>
  <si>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</si>
  <si>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</si>
  <si>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</si>
  <si>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</si>
  <si>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</si>
  <si>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</si>
  <si>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</si>
  <si>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</si>
  <si>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</si>
  <si>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</si>
  <si>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</si>
  <si>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</si>
  <si>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</si>
  <si>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</si>
  <si>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</si>
  <si>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</si>
  <si>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</si>
  <si>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</si>
  <si>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</si>
  <si>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</si>
  <si>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</si>
  <si>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</si>
  <si>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</si>
  <si>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</si>
  <si>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</si>
  <si>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</si>
  <si>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</si>
  <si>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</si>
  <si>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</si>
  <si>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</si>
  <si>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</si>
  <si>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</si>
  <si>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</si>
  <si>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</si>
  <si>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</si>
  <si>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</si>
  <si>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</si>
  <si>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</si>
  <si>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</si>
  <si>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</si>
  <si>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</si>
  <si>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</si>
  <si>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</si>
  <si>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</si>
  <si>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</si>
  <si>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</si>
  <si>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</si>
  <si>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</si>
  <si>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</si>
  <si>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</si>
  <si>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</si>
  <si>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</si>
  <si>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</si>
  <si>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</si>
  <si>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</si>
  <si>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</si>
  <si>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</si>
  <si>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</si>
  <si>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</si>
  <si>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</si>
  <si>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</si>
  <si>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</si>
  <si>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</si>
  <si>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</si>
  <si>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</si>
  <si>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</si>
  <si>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</si>
  <si>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</si>
  <si>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</si>
  <si>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</si>
  <si>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</si>
  <si>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</si>
  <si>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</si>
  <si>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</si>
  <si>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</si>
  <si>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</si>
  <si>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</si>
  <si>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</si>
  <si>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</si>
  <si>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</si>
  <si>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</si>
  <si>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</si>
  <si>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</si>
  <si>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</si>
  <si>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</si>
  <si>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</si>
  <si>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</si>
  <si>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</si>
  <si>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</si>
  <si>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</si>
  <si>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</si>
  <si>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</si>
  <si>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</si>
  <si>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</si>
  <si>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</si>
  <si>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</si>
  <si>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</si>
  <si>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</si>
  <si>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</si>
  <si>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</si>
  <si>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</si>
  <si>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</si>
  <si>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</si>
  <si>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</si>
  <si>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</si>
  <si>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</si>
  <si>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</si>
  <si>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</si>
  <si>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</si>
  <si>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</si>
  <si>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</si>
  <si>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</si>
  <si>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</si>
  <si>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</si>
  <si>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</si>
  <si>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</si>
  <si>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</si>
  <si>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</si>
  <si>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</si>
  <si>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</si>
  <si>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</si>
  <si>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</si>
  <si>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</si>
  <si>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</si>
  <si>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</si>
  <si>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</si>
  <si>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</si>
  <si>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</si>
  <si>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</si>
  <si>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</si>
  <si>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</si>
  <si>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</si>
  <si>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</si>
  <si>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</si>
  <si>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</si>
  <si>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</si>
  <si>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</si>
  <si>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</si>
  <si>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</si>
  <si>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</si>
  <si>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</si>
  <si>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</si>
  <si>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</si>
  <si>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</si>
  <si>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</si>
  <si>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</si>
  <si>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</si>
  <si>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</si>
  <si>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</si>
  <si>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</si>
  <si>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</si>
  <si>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</si>
  <si>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</si>
  <si>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</si>
  <si>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</si>
  <si>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</si>
  <si>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</si>
  <si>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</si>
  <si>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</si>
  <si>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</si>
  <si>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</si>
  <si>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</si>
  <si>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</si>
  <si>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</si>
  <si>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</si>
  <si>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</si>
  <si>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</si>
  <si>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</si>
  <si>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</si>
  <si>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</si>
  <si>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</si>
  <si>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</si>
  <si>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</si>
  <si>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</si>
  <si>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</si>
  <si>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</si>
  <si>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</si>
  <si>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</si>
  <si>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</si>
  <si>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</si>
  <si>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</si>
  <si>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</si>
  <si>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</si>
  <si>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</si>
  <si>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</si>
  <si>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</si>
  <si>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</si>
  <si>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</si>
  <si>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</si>
  <si>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</si>
  <si>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</si>
  <si>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</si>
  <si>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</si>
  <si>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</si>
  <si>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</si>
  <si>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</si>
  <si>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</si>
  <si>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</si>
  <si>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</si>
  <si>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</si>
  <si>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</si>
  <si>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</si>
  <si>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</si>
  <si>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</si>
  <si>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</si>
  <si>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</si>
  <si>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</si>
  <si>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</si>
  <si>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</si>
  <si>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</si>
  <si>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</si>
  <si>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</si>
  <si>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</si>
  <si>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</si>
  <si>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</si>
  <si>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</si>
  <si>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</si>
  <si>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</si>
  <si>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</si>
  <si>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</si>
  <si>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</si>
  <si>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</si>
  <si>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</si>
  <si>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</si>
  <si>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</si>
  <si>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</si>
  <si>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</si>
  <si>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</si>
  <si>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</si>
  <si>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</si>
  <si>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</si>
  <si>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</si>
  <si>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</si>
  <si>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</si>
  <si>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</si>
  <si>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</si>
  <si>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</si>
  <si>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</si>
  <si>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</si>
  <si>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</si>
  <si>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</si>
  <si>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</si>
  <si>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</si>
  <si>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</si>
  <si>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</si>
  <si>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</si>
  <si>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</si>
  <si>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</si>
  <si>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</si>
  <si>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</si>
  <si>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</si>
  <si>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</si>
  <si>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</si>
  <si>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</si>
  <si>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</si>
  <si>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</si>
  <si>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</si>
  <si>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</si>
  <si>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</si>
  <si>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</si>
  <si>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</si>
  <si>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</si>
  <si>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</si>
  <si>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</si>
  <si>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</si>
  <si>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</si>
  <si>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</si>
  <si>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</si>
  <si>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</si>
  <si>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</si>
  <si>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</si>
  <si>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</si>
  <si>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</si>
  <si>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</si>
  <si>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</si>
  <si>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</si>
  <si>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</si>
  <si>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</si>
  <si>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</si>
  <si>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</si>
  <si>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</si>
  <si>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</si>
  <si>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</si>
  <si>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</si>
  <si>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</si>
  <si>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</si>
  <si>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</si>
  <si>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</si>
  <si>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</si>
  <si>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</si>
  <si>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</si>
  <si>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</si>
  <si>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</si>
  <si>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</si>
  <si>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</si>
  <si>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</si>
  <si>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</si>
  <si>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</si>
  <si>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</si>
  <si>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</si>
  <si>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</si>
  <si>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</si>
  <si>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</si>
  <si>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</si>
  <si>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</si>
  <si>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</si>
  <si>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</si>
  <si>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</si>
  <si>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</si>
  <si>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</si>
  <si>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</si>
  <si>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</si>
  <si>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</si>
  <si>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</si>
  <si>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</si>
  <si>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</si>
  <si>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</si>
  <si>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</si>
  <si>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</si>
  <si>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</si>
  <si>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</si>
  <si>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</si>
  <si>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</si>
  <si>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</si>
  <si>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</si>
  <si>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</si>
  <si>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</si>
  <si>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</si>
  <si>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</si>
  <si>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</si>
  <si>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</si>
  <si>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</si>
  <si>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</si>
  <si>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</si>
  <si>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</si>
  <si>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</si>
  <si>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</si>
  <si>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</si>
  <si>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</si>
  <si>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</si>
  <si>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</si>
  <si>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</si>
  <si>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</si>
  <si>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</si>
  <si>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</si>
  <si>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</si>
  <si>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</si>
  <si>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</si>
  <si>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</si>
  <si>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</si>
  <si>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</si>
  <si>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</si>
  <si>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</si>
  <si>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</si>
  <si>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</si>
  <si>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</si>
  <si>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</si>
  <si>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</si>
  <si>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</si>
  <si>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</si>
  <si>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</si>
  <si>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</si>
  <si>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</si>
  <si>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</si>
  <si>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</si>
  <si>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</si>
  <si>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</si>
  <si>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</si>
  <si>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</si>
  <si>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</si>
  <si>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</si>
  <si>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</si>
  <si>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</si>
  <si>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</si>
  <si>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</si>
  <si>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</si>
  <si>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</si>
  <si>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</si>
  <si>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</si>
  <si>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</si>
  <si>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</si>
  <si>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</si>
  <si>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</si>
  <si>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</si>
  <si>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</si>
  <si>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</si>
  <si>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</si>
  <si>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</si>
  <si>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</si>
  <si>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</si>
  <si>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</si>
  <si>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</si>
  <si>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</si>
  <si>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</si>
  <si>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</si>
  <si>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</si>
  <si>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</si>
  <si>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</si>
  <si>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</si>
  <si>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</si>
  <si>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</si>
  <si>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</si>
  <si>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</si>
  <si>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</si>
  <si>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</si>
  <si>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</si>
  <si>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</si>
  <si>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</si>
  <si>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</si>
  <si>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</si>
  <si>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</si>
  <si>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</si>
  <si>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</si>
  <si>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</si>
  <si>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</si>
  <si>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</si>
  <si>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</si>
  <si>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</si>
  <si>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</si>
  <si>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</si>
  <si>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</si>
  <si>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</si>
  <si>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</si>
  <si>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</si>
  <si>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</si>
  <si>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</si>
  <si>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</si>
  <si>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</si>
  <si>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</si>
  <si>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</si>
  <si>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</si>
  <si>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</si>
  <si>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</si>
  <si>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</si>
  <si>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</si>
  <si>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</si>
  <si>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</si>
  <si>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</si>
  <si>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</si>
  <si>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</si>
  <si>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</si>
  <si>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</si>
  <si>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</si>
  <si>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</si>
  <si>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</si>
  <si>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</si>
  <si>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</si>
  <si>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</si>
  <si>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</si>
  <si>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</si>
  <si>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</si>
  <si>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</si>
  <si>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</si>
  <si>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</si>
  <si>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</si>
  <si>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</si>
  <si>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</si>
  <si>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</si>
  <si>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</si>
  <si>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</si>
  <si>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</si>
  <si>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</si>
  <si>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</si>
  <si>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</si>
  <si>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</si>
  <si>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</si>
  <si>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</si>
  <si>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</si>
  <si>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</si>
  <si>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</si>
  <si>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</si>
  <si>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</si>
  <si>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</si>
  <si>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</si>
  <si>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</si>
  <si>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</si>
  <si>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</si>
  <si>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</si>
  <si>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</si>
  <si>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</si>
  <si>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</si>
  <si>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</si>
  <si>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</si>
  <si>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</si>
  <si>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</si>
  <si>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</si>
  <si>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</si>
  <si>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</si>
  <si>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</si>
  <si>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</si>
  <si>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</si>
  <si>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</si>
  <si>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</si>
  <si>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</si>
  <si>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</si>
  <si>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</si>
  <si>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</si>
  <si>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</si>
  <si>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</si>
  <si>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</si>
  <si>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</si>
  <si>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</si>
  <si>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</si>
  <si>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</si>
  <si>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</si>
  <si>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</si>
  <si>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</si>
  <si>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</si>
  <si>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</si>
  <si>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</si>
  <si>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</si>
  <si>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</si>
  <si>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</si>
  <si>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</si>
  <si>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</si>
  <si>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</si>
  <si>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</si>
  <si>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</si>
  <si>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</si>
  <si>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</si>
  <si>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</si>
  <si>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</si>
  <si>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</si>
  <si>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</si>
  <si>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</si>
  <si>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</si>
  <si>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</si>
  <si>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</si>
  <si>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</si>
  <si>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</si>
  <si>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</si>
  <si>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</si>
  <si>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</si>
  <si>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</si>
  <si>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</si>
  <si>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</si>
  <si>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</si>
  <si>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</si>
  <si>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</si>
  <si>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</si>
  <si>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</si>
  <si>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</si>
  <si>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</si>
  <si>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</si>
  <si>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</si>
  <si>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</si>
  <si>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</si>
  <si>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</si>
  <si>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</si>
  <si>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</si>
  <si>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</si>
  <si>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</si>
  <si>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</si>
  <si>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</si>
  <si>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</si>
  <si>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</si>
  <si>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</si>
  <si>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</si>
  <si>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</si>
  <si>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</si>
  <si>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</si>
  <si>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</si>
  <si>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</si>
  <si>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</si>
  <si>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</si>
  <si>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</si>
  <si>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</si>
  <si>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</si>
  <si>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</si>
  <si>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</si>
  <si>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</si>
  <si>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</si>
  <si>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</si>
  <si>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</si>
  <si>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</si>
  <si>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</si>
  <si>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</si>
  <si>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</si>
  <si>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</si>
  <si>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</si>
  <si>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</si>
  <si>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</si>
  <si>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</si>
  <si>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</si>
  <si>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</si>
  <si>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</si>
  <si>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</si>
  <si>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</si>
  <si>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</si>
  <si>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</si>
  <si>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</si>
  <si>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</si>
  <si>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</si>
  <si>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</si>
  <si>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</si>
  <si>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</si>
  <si>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</si>
  <si>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</si>
  <si>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</si>
  <si>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</si>
  <si>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</si>
  <si>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</si>
  <si>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</si>
  <si>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</si>
  <si>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</si>
  <si>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</si>
  <si>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</si>
  <si>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</si>
  <si>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</si>
  <si>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</si>
  <si>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</si>
  <si>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</si>
  <si>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</si>
  <si>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</si>
  <si>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</si>
  <si>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</si>
  <si>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</si>
  <si>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</si>
  <si>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</si>
  <si>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</si>
  <si>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</si>
  <si>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</si>
  <si>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</si>
  <si>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</si>
  <si>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</si>
  <si>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</si>
  <si>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</si>
  <si>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</si>
  <si>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</si>
  <si>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</si>
  <si>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</si>
  <si>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</si>
  <si>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</si>
  <si>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</si>
  <si>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</si>
  <si>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</si>
  <si>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</si>
  <si>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</si>
  <si>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</si>
  <si>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</si>
  <si>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</si>
  <si>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</si>
  <si>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</si>
  <si>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</si>
  <si>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</si>
  <si>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</si>
  <si>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</si>
  <si>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</si>
  <si>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</si>
  <si>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</si>
  <si>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</si>
  <si>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</si>
  <si>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</si>
  <si>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</si>
  <si>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</si>
  <si>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</si>
  <si>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</si>
  <si>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</si>
  <si>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</si>
  <si>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</si>
  <si>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</si>
  <si>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</si>
  <si>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</si>
  <si>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</si>
  <si>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</si>
  <si>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</si>
  <si>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</si>
  <si>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</si>
  <si>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</si>
  <si>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</si>
  <si>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</si>
  <si>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</si>
  <si>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</si>
  <si>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</si>
  <si>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</si>
  <si>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</si>
  <si>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</si>
  <si>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</si>
  <si>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</si>
  <si>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</si>
  <si>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</si>
  <si>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</si>
  <si>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</si>
  <si>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</si>
  <si>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</si>
  <si>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</si>
  <si>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</si>
  <si>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</si>
  <si>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</si>
  <si>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</si>
  <si>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</si>
  <si>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</si>
  <si>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</si>
  <si>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</si>
  <si>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</si>
  <si>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</si>
  <si>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</si>
  <si>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</si>
  <si>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</si>
  <si>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</si>
  <si>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</si>
  <si>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</si>
  <si>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</si>
  <si>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</si>
  <si>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</si>
  <si>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</si>
  <si>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</si>
  <si>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</si>
  <si>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</si>
  <si>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</si>
  <si>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</si>
  <si>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</si>
  <si>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</si>
  <si>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</si>
  <si>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</si>
  <si>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</si>
  <si>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</si>
  <si>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</si>
  <si>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</si>
  <si>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</si>
  <si>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</si>
  <si>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</si>
  <si>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</si>
  <si>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</si>
  <si>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</si>
  <si>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</si>
  <si>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</si>
  <si>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</si>
  <si>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</si>
  <si>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</si>
  <si>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</si>
  <si>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</si>
  <si>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</si>
  <si>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</si>
  <si>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</si>
  <si>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</si>
  <si>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</si>
  <si>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</si>
  <si>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</si>
  <si>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</si>
  <si>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</si>
  <si>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</si>
  <si>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</si>
  <si>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</si>
  <si>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</si>
  <si>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</si>
  <si>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</si>
  <si>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</si>
  <si>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</si>
  <si>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</si>
  <si>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</si>
  <si>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</si>
  <si>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</si>
  <si>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</si>
  <si>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</si>
  <si>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</si>
  <si>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</si>
  <si>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</si>
  <si>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</si>
  <si>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</si>
  <si>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</si>
  <si>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</si>
  <si>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</si>
  <si>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</si>
  <si>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</si>
  <si>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</si>
  <si>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</si>
  <si>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</si>
  <si>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</si>
  <si>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</si>
  <si>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</si>
  <si>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</si>
  <si>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</si>
  <si>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</si>
  <si>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</si>
  <si>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</si>
  <si>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</si>
  <si>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</si>
  <si>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</si>
  <si>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</si>
  <si>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</si>
  <si>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</si>
  <si>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</si>
  <si>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</si>
  <si>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</si>
  <si>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</si>
  <si>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</si>
  <si>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</si>
  <si>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</si>
  <si>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</si>
  <si>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</si>
  <si>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</si>
  <si>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</si>
  <si>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</si>
  <si>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</si>
  <si>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</si>
  <si>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</si>
  <si>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</si>
  <si>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</si>
  <si>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</si>
  <si>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</si>
  <si>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</si>
  <si>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</si>
  <si>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</si>
  <si>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</si>
  <si>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</si>
  <si>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</si>
  <si>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</si>
  <si>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</si>
  <si>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</si>
  <si>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</si>
  <si>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</si>
  <si>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</si>
  <si>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</si>
  <si>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</si>
  <si>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</si>
  <si>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</si>
  <si>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</si>
  <si>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</si>
  <si>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</si>
  <si>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</si>
  <si>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</si>
  <si>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</si>
  <si>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</si>
  <si>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</si>
  <si>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</si>
  <si>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</si>
  <si>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</si>
  <si>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</si>
  <si>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</si>
  <si>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</si>
  <si>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</si>
  <si>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</si>
  <si>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</si>
  <si>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</si>
  <si>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</si>
  <si>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</si>
  <si>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</si>
  <si>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</si>
  <si>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</si>
  <si>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</si>
  <si>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</si>
  <si>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</si>
  <si>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</si>
  <si>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</si>
  <si>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</si>
  <si>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</si>
  <si>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</si>
  <si>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</si>
  <si>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</si>
  <si>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</si>
  <si>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</si>
  <si>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</si>
  <si>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</si>
  <si>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</si>
  <si>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</si>
  <si>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</si>
  <si>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</si>
  <si>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</si>
  <si>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</si>
  <si>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</si>
  <si>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</si>
  <si>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</si>
  <si>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</si>
  <si>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</si>
  <si>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</si>
  <si>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</si>
  <si>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</si>
  <si>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</si>
  <si>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</si>
  <si>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</si>
  <si>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</si>
  <si>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</si>
  <si>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</si>
  <si>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</si>
  <si>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</si>
  <si>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</si>
  <si>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</si>
  <si>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</si>
  <si>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</si>
  <si>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</si>
  <si>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</si>
  <si>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</si>
  <si>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</si>
  <si>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</si>
  <si>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</si>
  <si>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</si>
  <si>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</si>
  <si>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</si>
  <si>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</si>
  <si>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</si>
  <si>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</si>
  <si>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</si>
  <si>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</si>
  <si>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</si>
  <si>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</si>
  <si>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</si>
  <si>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</si>
  <si>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</si>
  <si>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</si>
  <si>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</si>
  <si>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</si>
  <si>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</si>
  <si>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</si>
  <si>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</si>
  <si>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</si>
  <si>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</si>
  <si>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</si>
  <si>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</si>
  <si>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</si>
  <si>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</si>
  <si>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</si>
  <si>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</si>
  <si>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</si>
  <si>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</si>
  <si>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</si>
  <si>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</si>
  <si>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</si>
  <si>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</si>
  <si>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</si>
  <si>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</si>
  <si>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</si>
  <si>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</si>
  <si>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</si>
  <si>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</si>
  <si>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</si>
  <si>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</si>
  <si>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</si>
  <si>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</si>
  <si>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</si>
  <si>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</si>
  <si>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</si>
  <si>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</si>
  <si>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</si>
  <si>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</si>
  <si>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</si>
  <si>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</si>
  <si>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</si>
  <si>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</si>
  <si>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</si>
  <si>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</si>
  <si>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</si>
  <si>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</si>
  <si>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</si>
  <si>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</si>
  <si>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</si>
  <si>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</si>
  <si>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</si>
  <si>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</si>
  <si>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</si>
  <si>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</si>
  <si>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</si>
  <si>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</si>
  <si>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</si>
  <si>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</si>
  <si>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</si>
  <si>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</si>
  <si>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</si>
  <si>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</si>
  <si>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</si>
  <si>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</si>
  <si>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</si>
  <si>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</si>
  <si>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</si>
  <si>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</si>
  <si>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</si>
  <si>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</si>
  <si>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</si>
  <si>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</si>
  <si>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</si>
  <si>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</si>
  <si>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</si>
  <si>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</si>
  <si>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</si>
  <si>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</si>
  <si>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</si>
  <si>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</si>
  <si>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</si>
  <si>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</si>
  <si>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</si>
  <si>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</si>
  <si>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</si>
  <si>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</si>
  <si>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</si>
  <si>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</si>
  <si>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</si>
  <si>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</si>
  <si>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</si>
  <si>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</si>
  <si>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</si>
  <si>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</si>
  <si>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</si>
  <si>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</si>
  <si>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</si>
  <si>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</si>
  <si>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</si>
  <si>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</si>
  <si>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</si>
  <si>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</si>
  <si>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</si>
  <si>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</si>
  <si>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</si>
  <si>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</si>
  <si>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</si>
  <si>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</si>
  <si>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</si>
  <si>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</si>
  <si>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</si>
  <si>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</si>
  <si>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</si>
  <si>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</si>
  <si>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</si>
  <si>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</si>
  <si>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</si>
  <si>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</si>
  <si>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</si>
  <si>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</si>
  <si>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</si>
  <si>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</si>
  <si>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</si>
  <si>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</si>
  <si>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</si>
  <si>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</si>
  <si>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</si>
  <si>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</si>
  <si>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</si>
  <si>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</si>
  <si>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</si>
  <si>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</si>
  <si>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</si>
  <si>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</si>
  <si>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</si>
  <si>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</si>
  <si>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</si>
  <si>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</si>
  <si>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</si>
  <si>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</si>
  <si>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</si>
  <si>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</si>
  <si>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</si>
  <si>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</si>
  <si>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</si>
  <si>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</si>
  <si>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</si>
  <si>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</si>
  <si>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</si>
  <si>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</si>
  <si>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</si>
  <si>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</si>
  <si>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</si>
  <si>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</si>
  <si>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</si>
  <si>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</si>
  <si>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</si>
  <si>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</si>
  <si>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</si>
  <si>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</si>
  <si>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</si>
  <si>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</si>
  <si>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</si>
  <si>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</si>
  <si>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</si>
  <si>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</si>
  <si>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</si>
  <si>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</si>
  <si>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</si>
  <si>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</si>
  <si>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</si>
  <si>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</si>
  <si>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</si>
  <si>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</si>
  <si>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</si>
  <si>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</si>
  <si>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</si>
  <si>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</si>
  <si>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</si>
  <si>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</si>
  <si>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</si>
  <si>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</si>
  <si>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</si>
  <si>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</si>
  <si>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</si>
  <si>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</si>
  <si>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</si>
  <si>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</si>
  <si>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</si>
  <si>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</si>
  <si>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</si>
  <si>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</si>
  <si>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</si>
  <si>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</si>
  <si>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</si>
  <si>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</si>
  <si>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</si>
  <si>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</si>
  <si>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</si>
  <si>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</si>
  <si>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</si>
  <si>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</si>
  <si>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</si>
  <si>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</si>
  <si>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</si>
  <si>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</si>
  <si>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</si>
  <si>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</si>
  <si>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</si>
  <si>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</si>
  <si>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</si>
  <si>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</si>
  <si>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</si>
  <si>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</si>
  <si>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</si>
  <si>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</si>
  <si>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</si>
  <si>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</si>
  <si>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</si>
  <si>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</si>
  <si>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</si>
  <si>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</si>
  <si>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</si>
  <si>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</si>
  <si>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</si>
  <si>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</si>
  <si>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</si>
  <si>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</si>
  <si>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</si>
  <si>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</si>
  <si>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</si>
  <si>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</si>
  <si>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</si>
  <si>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</si>
  <si>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</si>
  <si>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</si>
  <si>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</si>
  <si>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</si>
  <si>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</si>
  <si>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</si>
  <si>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</si>
  <si>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</si>
  <si>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</si>
  <si>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</si>
  <si>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</si>
  <si>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</si>
  <si>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</si>
  <si>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</si>
  <si>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</si>
  <si>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</si>
  <si>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</si>
  <si>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</si>
  <si>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</si>
  <si>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</si>
  <si>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</si>
  <si>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</si>
  <si>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</si>
  <si>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</si>
  <si>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</si>
  <si>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</si>
  <si>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</si>
  <si>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</si>
  <si>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</si>
  <si>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</si>
  <si>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</si>
  <si>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</si>
  <si>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</si>
  <si>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</si>
  <si>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</si>
  <si>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</si>
  <si>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</si>
  <si>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</si>
  <si>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</si>
  <si>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</si>
  <si>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</si>
  <si>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</si>
  <si>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</si>
  <si>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</si>
  <si>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</si>
  <si>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</si>
  <si>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</si>
  <si>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</si>
  <si>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</si>
  <si>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</si>
  <si>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</si>
  <si>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</si>
  <si>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</si>
  <si>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</si>
  <si>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</si>
  <si>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</si>
  <si>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</si>
  <si>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</si>
  <si>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</si>
  <si>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</si>
  <si>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</si>
  <si>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</si>
  <si>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</si>
  <si>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</si>
  <si>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</si>
  <si>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</si>
  <si>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</si>
  <si>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</si>
  <si>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</si>
  <si>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</si>
  <si>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</si>
  <si>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</si>
  <si>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</si>
  <si>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</si>
  <si>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</si>
  <si>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</si>
  <si>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</si>
  <si>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</si>
  <si>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</si>
  <si>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</si>
  <si>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</si>
  <si>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</si>
  <si>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</si>
  <si>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</si>
  <si>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</si>
  <si>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</si>
  <si>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</si>
  <si>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</si>
  <si>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</si>
  <si>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</si>
  <si>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</si>
  <si>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</si>
  <si>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</si>
  <si>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</si>
  <si>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</si>
  <si>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</si>
  <si>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</si>
  <si>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</si>
  <si>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</si>
  <si>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</si>
  <si>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</si>
  <si>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</si>
  <si>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</si>
  <si>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</si>
  <si>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</si>
  <si>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</si>
  <si>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</si>
  <si>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</si>
  <si>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</si>
  <si>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</si>
  <si>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</si>
  <si>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</si>
  <si>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</si>
  <si>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</si>
  <si>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</si>
  <si>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</si>
  <si>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</si>
  <si>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</si>
  <si>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</si>
  <si>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</si>
  <si>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</si>
  <si>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</si>
  <si>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</si>
  <si>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</si>
  <si>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</si>
  <si>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</si>
  <si>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</si>
  <si>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</si>
  <si>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</si>
  <si>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</si>
  <si>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</si>
  <si>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</si>
  <si>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</si>
  <si>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</si>
  <si>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</si>
  <si>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</si>
  <si>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</si>
  <si>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</si>
  <si>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</si>
  <si>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</si>
  <si>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</si>
  <si>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</si>
  <si>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</si>
  <si>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</si>
  <si>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</si>
  <si>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</si>
  <si>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</si>
  <si>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</si>
  <si>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</si>
  <si>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</si>
  <si>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</si>
  <si>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</si>
  <si>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</si>
  <si>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</si>
  <si>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</si>
  <si>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</si>
  <si>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</si>
  <si>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</si>
  <si>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</si>
  <si>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</si>
  <si>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</si>
  <si>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</si>
  <si>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</si>
  <si>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</si>
  <si>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</si>
  <si>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</si>
  <si>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</si>
  <si>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</si>
  <si>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</si>
  <si>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</si>
  <si>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</si>
  <si>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</si>
  <si>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</si>
  <si>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</si>
  <si>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</si>
  <si>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</si>
  <si>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</si>
  <si>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</si>
  <si>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</si>
  <si>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</si>
  <si>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</si>
  <si>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</si>
  <si>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</si>
  <si>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</si>
  <si>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</si>
  <si>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</si>
  <si>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</si>
  <si>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</si>
  <si>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</si>
  <si>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</si>
  <si>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</si>
  <si>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</si>
  <si>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</si>
  <si>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</si>
  <si>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</si>
  <si>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</si>
  <si>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</si>
  <si>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</si>
  <si>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</si>
  <si>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</si>
  <si>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</si>
  <si>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</si>
  <si>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</si>
  <si>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</si>
  <si>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</si>
  <si>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</si>
  <si>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</si>
  <si>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</si>
  <si>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</si>
  <si>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</si>
  <si>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</si>
  <si>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</si>
  <si>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</si>
  <si>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</si>
  <si>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</si>
  <si>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</si>
  <si>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</si>
  <si>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</si>
  <si>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</si>
  <si>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</si>
  <si>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</si>
  <si>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</si>
  <si>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</si>
  <si>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</si>
  <si>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</si>
  <si>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</si>
  <si>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</si>
  <si>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</si>
  <si>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</si>
  <si>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</si>
  <si>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</si>
  <si>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</si>
  <si>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</si>
  <si>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</si>
  <si>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</si>
  <si>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</si>
  <si>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</si>
  <si>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</si>
  <si>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</si>
  <si>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</si>
  <si>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</si>
  <si>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</si>
  <si>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</si>
  <si>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</si>
  <si>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</si>
  <si>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</si>
  <si>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</si>
  <si>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</si>
  <si>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</si>
  <si>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</si>
  <si>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</si>
  <si>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</si>
  <si>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</si>
  <si>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</si>
  <si>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</si>
  <si>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</si>
  <si>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</si>
  <si>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</si>
  <si>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</si>
  <si>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</si>
  <si>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</si>
  <si>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</si>
  <si>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</si>
  <si>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</si>
  <si>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</si>
  <si>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</si>
  <si>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</si>
  <si>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</si>
  <si>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</si>
  <si>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</si>
  <si>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</si>
  <si>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</si>
  <si>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</si>
  <si>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</si>
  <si>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</si>
  <si>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</si>
  <si>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</si>
  <si>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</si>
  <si>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</si>
  <si>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</si>
  <si>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</si>
  <si>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</si>
  <si>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</si>
  <si>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</si>
  <si>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</si>
  <si>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</si>
  <si>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</si>
  <si>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</si>
  <si>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</si>
  <si>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</si>
  <si>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</si>
  <si>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</si>
  <si>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</si>
  <si>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</si>
  <si>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</si>
  <si>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</si>
  <si>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</si>
  <si>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</si>
  <si>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</si>
  <si>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</si>
  <si>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</si>
  <si>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</si>
  <si>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</si>
  <si>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</si>
  <si>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</si>
  <si>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</si>
  <si>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</si>
  <si>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</si>
  <si>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</si>
  <si>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</si>
  <si>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</si>
  <si>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</si>
  <si>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</si>
  <si>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</si>
  <si>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</si>
  <si>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</si>
  <si>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</si>
  <si>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</si>
  <si>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</si>
  <si>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</si>
  <si>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</si>
  <si>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</si>
  <si>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</si>
  <si>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</si>
  <si>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</si>
  <si>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</si>
  <si>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</si>
  <si>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</si>
  <si>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</si>
  <si>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</si>
  <si>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</si>
  <si>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</si>
  <si>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</si>
  <si>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</si>
  <si>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</si>
  <si>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</si>
  <si>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</si>
  <si>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</si>
  <si>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</si>
  <si>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</si>
  <si>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</si>
  <si>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</si>
  <si>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</si>
  <si>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</si>
  <si>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</si>
  <si>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</si>
  <si>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</si>
  <si>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</si>
  <si>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</si>
  <si>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</si>
  <si>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</si>
  <si>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</si>
  <si>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</si>
  <si>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</si>
  <si>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</si>
  <si>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</si>
  <si>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</si>
  <si>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</si>
  <si>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</si>
  <si>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</si>
  <si>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</si>
  <si>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</si>
  <si>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</si>
  <si>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</si>
  <si>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</si>
  <si>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</si>
  <si>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</si>
  <si>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</si>
  <si>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</si>
  <si>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</si>
  <si>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</si>
  <si>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</si>
  <si>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</si>
  <si>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</si>
  <si>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</si>
  <si>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</si>
  <si>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</si>
  <si>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</si>
  <si>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</si>
  <si>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</si>
  <si>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</si>
  <si>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</si>
  <si>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</si>
  <si>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</si>
  <si>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</si>
  <si>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</si>
  <si>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</si>
  <si>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</si>
  <si>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</si>
  <si>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</si>
  <si>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</si>
  <si>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</si>
  <si>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</si>
  <si>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</si>
  <si>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</si>
  <si>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</si>
  <si>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</si>
  <si>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</si>
  <si>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</si>
  <si>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</si>
  <si>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</si>
  <si>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</si>
  <si>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</si>
  <si>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</si>
  <si>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</si>
  <si>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</si>
  <si>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</si>
  <si>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</si>
  <si>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</si>
  <si>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</si>
  <si>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</si>
  <si>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</si>
  <si>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</si>
  <si>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</si>
  <si>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</si>
  <si>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</si>
  <si>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</si>
  <si>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</si>
  <si>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</si>
  <si>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</si>
  <si>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</si>
  <si>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</si>
  <si>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</si>
  <si>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</si>
  <si>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</si>
  <si>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</si>
  <si>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</si>
  <si>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</si>
  <si>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</si>
  <si>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</si>
  <si>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</si>
  <si>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</si>
  <si>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</si>
  <si>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</si>
  <si>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</si>
  <si>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</si>
  <si>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</si>
  <si>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</si>
  <si>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</si>
  <si>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</si>
  <si>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</si>
  <si>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</si>
  <si>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</si>
  <si>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</si>
  <si>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</si>
  <si>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</si>
  <si>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</si>
  <si>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</si>
  <si>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</si>
  <si>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</si>
  <si>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</si>
  <si>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</si>
  <si>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</si>
  <si>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</si>
  <si>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</si>
  <si>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</si>
  <si>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</si>
  <si>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</si>
  <si>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</si>
  <si>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</si>
  <si>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</si>
  <si>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</si>
  <si>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</si>
  <si>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</si>
  <si>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</si>
  <si>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</si>
  <si>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</si>
  <si>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</si>
  <si>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</si>
  <si>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</si>
  <si>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</si>
  <si>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</si>
  <si>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</si>
  <si>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</si>
  <si>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</si>
  <si>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</si>
  <si>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</si>
  <si>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</si>
  <si>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</si>
  <si>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</si>
  <si>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</si>
  <si>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</si>
  <si>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</si>
  <si>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</si>
  <si>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</si>
  <si>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</si>
  <si>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</si>
  <si>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</si>
  <si>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</si>
  <si>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</si>
  <si>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</si>
  <si>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</si>
  <si>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</si>
  <si>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</si>
  <si>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</si>
  <si>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</si>
  <si>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</si>
  <si>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</si>
  <si>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</si>
  <si>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</si>
  <si>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</si>
  <si>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</si>
  <si>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</si>
  <si>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</si>
  <si>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</si>
  <si>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</si>
  <si>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</si>
  <si>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</si>
  <si>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</si>
  <si>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</si>
  <si>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</si>
  <si>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</si>
  <si>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</si>
  <si>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</si>
  <si>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</si>
  <si>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</si>
  <si>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</si>
  <si>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</si>
  <si>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</si>
  <si>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</si>
  <si>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</si>
  <si>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</si>
  <si>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</si>
  <si>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</si>
  <si>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</si>
  <si>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</si>
  <si>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</si>
  <si>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</si>
  <si>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</si>
  <si>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</si>
  <si>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</si>
  <si>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</si>
  <si>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</si>
  <si>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</si>
  <si>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</si>
  <si>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</si>
  <si>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</si>
  <si>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</si>
  <si>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</si>
  <si>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</si>
  <si>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</si>
  <si>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</si>
  <si>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</si>
  <si>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</si>
  <si>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</si>
  <si>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</si>
  <si>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</si>
  <si>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</si>
  <si>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</si>
  <si>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</si>
  <si>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</si>
  <si>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</si>
  <si>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</si>
  <si>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</si>
  <si>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</si>
  <si>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</si>
  <si>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</si>
  <si>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</si>
  <si>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</si>
  <si>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</si>
  <si>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</si>
  <si>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</si>
  <si>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</si>
  <si>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</si>
  <si>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</si>
  <si>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</si>
  <si>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</si>
  <si>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</si>
  <si>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</si>
  <si>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</si>
  <si>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</si>
  <si>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</si>
  <si>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</si>
  <si>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</si>
  <si>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</si>
  <si>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</si>
  <si>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</si>
  <si>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</si>
  <si>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</si>
  <si>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</si>
  <si>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</si>
  <si>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</si>
  <si>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</si>
  <si>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</si>
  <si>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</si>
  <si>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</si>
  <si>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</si>
  <si>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</si>
  <si>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</si>
  <si>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</si>
  <si>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</si>
  <si>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</si>
  <si>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</si>
  <si>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</si>
  <si>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</si>
  <si>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</si>
  <si>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</si>
  <si>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</si>
  <si>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</si>
  <si>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</si>
  <si>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</si>
  <si>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</si>
  <si>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</si>
  <si>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</si>
  <si>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</si>
  <si>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</si>
  <si>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</si>
  <si>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</si>
  <si>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</si>
  <si>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</si>
  <si>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</si>
  <si>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</si>
  <si>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</si>
  <si>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</si>
  <si>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</si>
  <si>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</si>
  <si>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</si>
  <si>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</si>
  <si>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</si>
  <si>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</si>
  <si>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</si>
  <si>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</si>
  <si>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</si>
  <si>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</si>
  <si>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</si>
  <si>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</si>
  <si>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</si>
  <si>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</si>
  <si>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</si>
  <si>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</si>
  <si>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</si>
  <si>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</si>
  <si>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</si>
  <si>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</si>
  <si>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</si>
  <si>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</si>
  <si>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</si>
  <si>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</si>
  <si>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</si>
  <si>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</si>
  <si>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</si>
  <si>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</si>
  <si>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</si>
  <si>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</si>
  <si>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</si>
  <si>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</si>
  <si>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</si>
  <si>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</si>
  <si>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</si>
  <si>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</si>
  <si>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</si>
  <si>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</si>
  <si>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</si>
  <si>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</si>
  <si>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</si>
  <si>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</si>
  <si>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</si>
  <si>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</si>
  <si>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</si>
  <si>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</si>
  <si>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</si>
  <si>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</si>
  <si>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</si>
  <si>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</si>
  <si>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</si>
  <si>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</si>
  <si>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</si>
  <si>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</si>
  <si>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</si>
  <si>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</si>
  <si>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</si>
  <si>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</si>
  <si>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</si>
  <si>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</si>
  <si>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</si>
  <si>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</si>
  <si>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</si>
  <si>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</si>
  <si>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</si>
  <si>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</si>
  <si>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</si>
  <si>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</si>
  <si>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</si>
  <si>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</si>
  <si>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</si>
  <si>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</si>
  <si>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</si>
  <si>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</si>
  <si>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</si>
  <si>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</si>
  <si>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</si>
  <si>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</si>
  <si>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</si>
  <si>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</si>
  <si>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</si>
  <si>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</si>
  <si>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</si>
  <si>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</si>
  <si>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</si>
  <si>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</si>
  <si>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</si>
  <si>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</si>
  <si>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</si>
  <si>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</si>
  <si>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</si>
  <si>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</si>
  <si>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</si>
  <si>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</si>
  <si>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</si>
  <si>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</si>
  <si>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</si>
  <si>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</si>
  <si>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</si>
  <si>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</si>
  <si>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</si>
  <si>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</si>
  <si>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</si>
  <si>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</si>
  <si>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</si>
  <si>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</si>
  <si>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</si>
  <si>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</si>
  <si>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</si>
  <si>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</si>
  <si>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</si>
  <si>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</si>
  <si>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</si>
  <si>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</si>
  <si>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</si>
  <si>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</si>
  <si>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</si>
  <si>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</si>
  <si>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</si>
  <si>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</si>
  <si>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</si>
  <si>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</si>
  <si>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</si>
  <si>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</si>
  <si>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</si>
  <si>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</si>
  <si>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</si>
  <si>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</si>
  <si>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</si>
  <si>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</si>
  <si>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</si>
  <si>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</si>
  <si>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</si>
  <si>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</si>
  <si>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</si>
  <si>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</si>
  <si>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</si>
  <si>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</si>
  <si>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</si>
  <si>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</si>
  <si>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</si>
  <si>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</si>
  <si>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</si>
  <si>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</si>
  <si>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</si>
  <si>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</si>
  <si>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</si>
  <si>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</si>
  <si>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</si>
  <si>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</si>
  <si>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</si>
  <si>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</si>
  <si>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</si>
  <si>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</si>
  <si>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</si>
  <si>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</si>
  <si>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</si>
  <si>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</si>
  <si>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</si>
  <si>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</si>
  <si>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</si>
  <si>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</si>
  <si>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</si>
  <si>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</si>
  <si>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</si>
  <si>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</si>
  <si>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</si>
  <si>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</si>
  <si>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</si>
  <si>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</si>
  <si>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</si>
  <si>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</si>
  <si>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</si>
  <si>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</si>
  <si>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</si>
  <si>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</si>
  <si>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</si>
  <si>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</si>
  <si>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</si>
  <si>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</si>
  <si>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</si>
  <si>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</si>
  <si>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</si>
  <si>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</si>
  <si>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</si>
  <si>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</si>
  <si>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</si>
  <si>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</si>
  <si>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</si>
  <si>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</si>
  <si>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</si>
  <si>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</si>
  <si>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</si>
  <si>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</si>
  <si>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</si>
  <si>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</si>
  <si>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</si>
  <si>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</si>
  <si>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</si>
  <si>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</si>
  <si>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</si>
  <si>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</si>
  <si>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</si>
  <si>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</si>
  <si>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</si>
  <si>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</si>
  <si>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</si>
  <si>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</si>
  <si>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</si>
  <si>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</si>
  <si>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</si>
  <si>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</si>
  <si>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</si>
  <si>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</si>
  <si>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</si>
  <si>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</si>
  <si>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</si>
  <si>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</si>
  <si>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</si>
  <si>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</si>
  <si>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</si>
  <si>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</si>
  <si>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</si>
  <si>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</si>
  <si>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</si>
  <si>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</si>
  <si>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</si>
  <si>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</si>
  <si>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</si>
  <si>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</si>
  <si>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</si>
  <si>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</si>
  <si>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</si>
  <si>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</si>
  <si>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</si>
  <si>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</si>
  <si>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</si>
  <si>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</si>
  <si>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</si>
  <si>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</si>
  <si>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</si>
  <si>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</si>
  <si>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</si>
  <si>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</si>
  <si>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</si>
  <si>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</si>
  <si>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</si>
  <si>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</si>
  <si>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</si>
  <si>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</si>
  <si>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</si>
  <si>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</si>
  <si>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</si>
  <si>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</si>
  <si>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</si>
  <si>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</si>
  <si>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</si>
  <si>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</si>
  <si>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</si>
  <si>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</si>
  <si>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</si>
  <si>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</si>
  <si>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</si>
  <si>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</si>
  <si>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</si>
  <si>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</si>
  <si>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</si>
  <si>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</si>
  <si>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</si>
  <si>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</si>
  <si>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</si>
  <si>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</si>
  <si>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</si>
  <si>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</si>
  <si>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</si>
  <si>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</si>
  <si>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</si>
  <si>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</si>
  <si>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</si>
  <si>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</si>
  <si>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</si>
  <si>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</si>
  <si>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</si>
  <si>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</si>
  <si>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</si>
  <si>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</si>
  <si>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</si>
  <si>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</si>
  <si>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</si>
  <si>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</si>
  <si>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</si>
  <si>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</si>
  <si>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</si>
  <si>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</si>
  <si>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</si>
  <si>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</si>
  <si>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</si>
  <si>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</si>
  <si>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</si>
  <si>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</si>
  <si>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</si>
  <si>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</si>
  <si>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</si>
  <si>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</si>
  <si>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</si>
  <si>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</si>
  <si>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</si>
  <si>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</si>
  <si>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</si>
  <si>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</si>
  <si>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</si>
  <si>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</si>
  <si>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</si>
  <si>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</si>
  <si>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</si>
  <si>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</si>
  <si>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</si>
  <si>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</si>
  <si>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</si>
  <si>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</si>
  <si>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</si>
  <si>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</si>
  <si>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</si>
  <si>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</si>
  <si>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</si>
  <si>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</si>
  <si>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</si>
  <si>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</si>
  <si>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</si>
  <si>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</si>
  <si>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</si>
  <si>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</si>
  <si>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</si>
  <si>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</si>
  <si>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</si>
  <si>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</si>
  <si>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</si>
  <si>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</si>
  <si>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</si>
  <si>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</si>
  <si>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</si>
  <si>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</si>
  <si>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</si>
  <si>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</si>
  <si>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</si>
  <si>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</si>
  <si>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</si>
  <si>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</si>
  <si>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</si>
  <si>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</si>
  <si>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</si>
  <si>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</si>
  <si>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</si>
  <si>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</si>
  <si>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</si>
  <si>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</si>
  <si>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</si>
  <si>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</si>
  <si>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</si>
  <si>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</si>
  <si>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</si>
  <si>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</si>
  <si>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</si>
  <si>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</si>
  <si>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</si>
  <si>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</si>
  <si>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</si>
  <si>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</si>
  <si>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</si>
  <si>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</si>
  <si>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</si>
  <si>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</si>
  <si>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</si>
  <si>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</si>
  <si>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</si>
  <si>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</si>
  <si>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</si>
  <si>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</si>
  <si>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</si>
  <si>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</si>
  <si>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</si>
  <si>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</si>
  <si>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</si>
  <si>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</si>
  <si>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</si>
  <si>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</si>
  <si>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</si>
  <si>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</si>
  <si>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</si>
  <si>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</si>
  <si>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</si>
  <si>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</si>
  <si>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</si>
  <si>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</si>
  <si>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</si>
  <si>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</si>
  <si>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</si>
  <si>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</si>
  <si>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</si>
  <si>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</si>
  <si>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</si>
  <si>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</si>
  <si>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</si>
  <si>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</si>
  <si>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</si>
  <si>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</si>
  <si>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</si>
  <si>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</si>
  <si>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</si>
  <si>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</si>
  <si>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</si>
  <si>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</si>
  <si>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</si>
  <si>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</si>
  <si>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</si>
  <si>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</si>
  <si>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</si>
  <si>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</si>
  <si>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</si>
  <si>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</si>
  <si>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</si>
  <si>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</si>
  <si>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</si>
  <si>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</si>
  <si>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</si>
  <si>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</si>
  <si>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</si>
  <si>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</si>
  <si>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</si>
  <si>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</si>
  <si>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</si>
  <si>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</si>
  <si>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</si>
  <si>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</si>
  <si>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</si>
  <si>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</si>
  <si>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</si>
  <si>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</si>
  <si>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</si>
  <si>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</si>
  <si>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</si>
  <si>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</si>
  <si>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</si>
  <si>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</si>
  <si>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</si>
  <si>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</si>
  <si>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</si>
  <si>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</si>
  <si>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</si>
  <si>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</si>
  <si>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</si>
  <si>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</si>
  <si>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</si>
  <si>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</si>
  <si>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</si>
  <si>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</si>
  <si>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</si>
  <si>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</si>
  <si>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</si>
  <si>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</si>
  <si>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</si>
  <si>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</si>
  <si>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</si>
  <si>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</si>
  <si>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</si>
  <si>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</si>
  <si>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</si>
  <si>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</si>
  <si>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</si>
  <si>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</si>
  <si>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</si>
  <si>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</si>
  <si>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</si>
  <si>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</si>
  <si>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</si>
  <si>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</si>
  <si>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</si>
  <si>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</si>
  <si>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</si>
  <si>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</si>
  <si>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</si>
  <si>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</si>
  <si>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</si>
  <si>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</si>
  <si>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</si>
  <si>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</si>
  <si>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</si>
  <si>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</si>
  <si>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</si>
  <si>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</si>
  <si>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</si>
  <si>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</si>
  <si>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</si>
  <si>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</si>
  <si>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</si>
  <si>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</si>
  <si>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</si>
  <si>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</si>
  <si>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</si>
  <si>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</si>
  <si>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</si>
  <si>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</si>
  <si>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</si>
  <si>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</si>
  <si>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</si>
  <si>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</si>
  <si>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</si>
  <si>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</si>
  <si>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</si>
  <si>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</si>
  <si>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</si>
  <si>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</si>
  <si>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</si>
  <si>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</si>
  <si>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</si>
  <si>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</si>
  <si>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</si>
  <si>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</si>
  <si>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</si>
  <si>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</si>
  <si>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</si>
  <si>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</si>
  <si>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</si>
  <si>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</si>
  <si>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</si>
  <si>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</si>
  <si>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</si>
  <si>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</si>
  <si>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</si>
  <si>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</si>
  <si>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</si>
  <si>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</si>
  <si>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</si>
  <si>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</si>
  <si>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</si>
  <si>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</si>
  <si>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</si>
  <si>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</si>
  <si>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</si>
  <si>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</si>
  <si>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</si>
  <si>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</si>
  <si>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</si>
  <si>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</si>
  <si>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</si>
  <si>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</si>
  <si>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</si>
  <si>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</si>
  <si>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</si>
  <si>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</si>
  <si>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</si>
  <si>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</si>
  <si>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</si>
  <si>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</si>
  <si>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</si>
  <si>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</si>
  <si>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</si>
  <si>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</si>
  <si>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</si>
  <si>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</si>
  <si>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</si>
  <si>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</si>
  <si>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</si>
  <si>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</si>
  <si>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</si>
  <si>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</si>
  <si>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</si>
  <si>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</si>
  <si>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</si>
  <si>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</si>
  <si>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</si>
  <si>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</si>
  <si>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</si>
  <si>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</si>
  <si>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</si>
  <si>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</si>
  <si>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</si>
  <si>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</si>
  <si>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</si>
  <si>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</si>
  <si>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</si>
  <si>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</si>
  <si>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</si>
  <si>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</si>
  <si>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</si>
  <si>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</si>
  <si>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</si>
  <si>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</si>
  <si>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</si>
  <si>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</si>
  <si>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</si>
  <si>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</si>
  <si>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</si>
  <si>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</si>
  <si>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</si>
  <si>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</si>
  <si>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</si>
  <si>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</si>
  <si>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</si>
  <si>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</si>
  <si>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</si>
  <si>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</si>
  <si>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</si>
  <si>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</si>
  <si>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</si>
  <si>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</si>
  <si>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</si>
  <si>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</si>
  <si>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</si>
  <si>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</si>
  <si>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</si>
  <si>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</si>
  <si>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</si>
  <si>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</si>
  <si>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</si>
  <si>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</si>
  <si>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</si>
  <si>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</si>
  <si>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</si>
  <si>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</si>
  <si>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</si>
  <si>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</si>
  <si>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</si>
  <si>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</si>
  <si>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</si>
  <si>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</si>
  <si>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</si>
  <si>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</si>
  <si>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</si>
  <si>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</si>
  <si>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</si>
  <si>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</si>
  <si>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</si>
  <si>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</si>
  <si>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</si>
  <si>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</si>
  <si>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</si>
  <si>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</si>
  <si>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</si>
  <si>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</si>
  <si>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</si>
  <si>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</si>
  <si>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</si>
  <si>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</si>
  <si>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</si>
  <si>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</si>
  <si>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</si>
  <si>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</si>
  <si>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</si>
  <si>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</si>
  <si>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</si>
  <si>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</si>
  <si>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</si>
  <si>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</si>
  <si>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</si>
  <si>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</si>
  <si>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</si>
  <si>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</si>
  <si>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</si>
  <si>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</si>
  <si>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</si>
  <si>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</si>
  <si>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</si>
  <si>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</si>
  <si>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</si>
  <si>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</si>
  <si>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</si>
  <si>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</si>
  <si>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</si>
  <si>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</si>
  <si>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</si>
  <si>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</si>
  <si>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</si>
  <si>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</si>
  <si>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</si>
  <si>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</si>
  <si>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</si>
  <si>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</si>
  <si>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</si>
  <si>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</si>
  <si>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</si>
  <si>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</si>
  <si>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</si>
  <si>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</si>
  <si>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</si>
  <si>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</si>
  <si>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</si>
  <si>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</si>
  <si>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</si>
  <si>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</si>
  <si>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</si>
  <si>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</si>
  <si>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</si>
  <si>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</si>
  <si>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</si>
  <si>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</si>
  <si>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</si>
  <si>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</si>
  <si>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</si>
  <si>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</si>
  <si>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</si>
  <si>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</si>
  <si>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</si>
  <si>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</si>
  <si>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</si>
  <si>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</si>
  <si>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</si>
  <si>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</si>
  <si>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</si>
  <si>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</si>
  <si>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</si>
  <si>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</si>
  <si>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</si>
  <si>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</si>
  <si>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</si>
  <si>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</si>
  <si>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</si>
  <si>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</si>
  <si>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</si>
  <si>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</si>
  <si>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</si>
  <si>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</si>
  <si>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</si>
  <si>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</si>
  <si>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</si>
  <si>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</si>
  <si>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</si>
  <si>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</si>
  <si>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</si>
  <si>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</si>
  <si>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</si>
  <si>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</si>
  <si>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</si>
  <si>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</si>
  <si>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</si>
  <si>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</si>
  <si>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</si>
  <si>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</si>
  <si>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</si>
  <si>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</si>
  <si>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</si>
  <si>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</si>
  <si>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</si>
  <si>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</si>
  <si>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</si>
  <si>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</si>
  <si>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</si>
  <si>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</si>
  <si>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</si>
  <si>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</si>
  <si>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</si>
  <si>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</si>
  <si>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</si>
  <si>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</si>
  <si>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</si>
  <si>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</si>
  <si>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</si>
  <si>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</si>
  <si>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</si>
  <si>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</si>
  <si>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</si>
  <si>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</si>
  <si>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</si>
  <si>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</si>
  <si>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</si>
  <si>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</si>
  <si>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</si>
  <si>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</si>
  <si>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</si>
  <si>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</si>
  <si>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</si>
  <si>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</si>
  <si>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</si>
  <si>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</si>
  <si>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</si>
  <si>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</si>
  <si>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</si>
  <si>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</si>
  <si>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</si>
  <si>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</si>
  <si>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</si>
  <si>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</si>
  <si>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</si>
  <si>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</si>
  <si>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</si>
  <si>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</si>
  <si>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</si>
  <si>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</si>
  <si>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</si>
  <si>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</si>
  <si>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</si>
  <si>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</si>
  <si>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</si>
  <si>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</si>
  <si>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</si>
  <si>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</si>
  <si>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</si>
  <si>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</si>
  <si>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</si>
  <si>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</si>
  <si>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</si>
  <si>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</si>
  <si>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</si>
  <si>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</si>
  <si>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</si>
  <si>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</si>
  <si>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</si>
  <si>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</si>
  <si>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</si>
  <si>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</si>
  <si>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</si>
  <si>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</si>
  <si>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</si>
  <si>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</si>
  <si>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</si>
  <si>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</si>
  <si>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</si>
  <si>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</si>
  <si>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</si>
  <si>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</si>
  <si>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</si>
  <si>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</si>
  <si>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</si>
  <si>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</si>
  <si>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</si>
  <si>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</si>
  <si>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</si>
  <si>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</si>
  <si>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</si>
  <si>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</si>
  <si>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</si>
  <si>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</si>
  <si>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</si>
  <si>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</si>
  <si>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</si>
  <si>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</si>
  <si>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</si>
  <si>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</si>
  <si>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</si>
  <si>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</si>
  <si>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</si>
  <si>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</si>
  <si>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</si>
  <si>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</si>
  <si>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</si>
  <si>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</si>
  <si>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</si>
  <si>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</si>
  <si>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</si>
  <si>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</si>
  <si>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</si>
  <si>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</si>
  <si>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</si>
  <si>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</si>
  <si>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</si>
  <si>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</si>
  <si>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</si>
  <si>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</si>
  <si>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</si>
  <si>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</si>
  <si>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</si>
  <si>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</si>
  <si>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</si>
  <si>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</si>
  <si>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</si>
  <si>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</si>
  <si>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</si>
  <si>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</si>
  <si>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</si>
  <si>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</si>
  <si>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</si>
  <si>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</si>
  <si>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</si>
  <si>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</si>
  <si>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</si>
  <si>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</si>
  <si>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</si>
  <si>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</si>
  <si>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</si>
  <si>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</si>
  <si>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</si>
  <si>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</si>
  <si>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</si>
  <si>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</si>
  <si>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</si>
  <si>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</si>
  <si>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</si>
  <si>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</si>
  <si>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</si>
  <si>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</si>
  <si>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</si>
  <si>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</si>
  <si>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</si>
  <si>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</si>
  <si>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</si>
  <si>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</si>
  <si>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</si>
  <si>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</si>
  <si>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</si>
  <si>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</si>
  <si>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</si>
  <si>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</si>
  <si>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</si>
  <si>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</si>
  <si>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</si>
  <si>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</si>
  <si>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</si>
  <si>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</si>
  <si>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</si>
  <si>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</si>
  <si>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</si>
  <si>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</si>
  <si>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</si>
  <si>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</si>
  <si>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</si>
  <si>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</si>
  <si>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</si>
  <si>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</si>
  <si>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</si>
  <si>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</si>
  <si>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</si>
  <si>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</si>
  <si>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</si>
  <si>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</si>
  <si>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</si>
  <si>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</si>
  <si>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</si>
  <si>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</si>
  <si>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</si>
  <si>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</si>
  <si>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</si>
  <si>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</si>
  <si>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</si>
  <si>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</si>
  <si>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</si>
  <si>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</si>
  <si>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</si>
  <si>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</si>
  <si>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</si>
  <si>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</si>
  <si>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</si>
  <si>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</si>
  <si>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</si>
  <si>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</si>
  <si>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</si>
  <si>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</si>
  <si>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</si>
  <si>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</si>
  <si>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</si>
  <si>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</si>
  <si>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</si>
  <si>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</si>
  <si>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</si>
  <si>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</si>
  <si>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</si>
  <si>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</si>
  <si>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</si>
  <si>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</si>
  <si>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</si>
  <si>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</si>
  <si>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</si>
  <si>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</si>
  <si>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</si>
  <si>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</si>
  <si>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</si>
  <si>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</si>
  <si>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</si>
  <si>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</si>
  <si>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</si>
  <si>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</si>
  <si>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</si>
  <si>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</si>
  <si>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</si>
  <si>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</si>
  <si>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</si>
  <si>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</si>
  <si>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</si>
  <si>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</si>
  <si>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</si>
  <si>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</si>
  <si>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</si>
  <si>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</si>
  <si>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</si>
  <si>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</si>
  <si>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</si>
  <si>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</si>
  <si>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</si>
  <si>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</si>
  <si>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</si>
  <si>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</si>
  <si>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</si>
  <si>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</si>
  <si>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</si>
  <si>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</si>
  <si>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</si>
  <si>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</si>
  <si>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</si>
  <si>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</si>
  <si>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</si>
  <si>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</si>
  <si>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</si>
  <si>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</si>
  <si>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</si>
  <si>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</si>
  <si>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</si>
  <si>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</si>
  <si>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</si>
  <si>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</si>
  <si>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</si>
  <si>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</si>
  <si>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</si>
  <si>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</si>
  <si>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</si>
  <si>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</si>
  <si>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</si>
  <si>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</si>
  <si>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</si>
  <si>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</si>
  <si>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</si>
  <si>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</si>
  <si>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</si>
  <si>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</si>
  <si>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</si>
  <si>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</si>
  <si>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</si>
  <si>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</si>
  <si>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</si>
  <si>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</si>
  <si>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</si>
  <si>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</si>
  <si>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</si>
  <si>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</si>
  <si>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</si>
  <si>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</si>
  <si>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</si>
  <si>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</si>
  <si>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</si>
  <si>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</si>
  <si>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</si>
  <si>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</si>
  <si>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</si>
  <si>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</si>
  <si>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</si>
  <si>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</si>
  <si>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</si>
  <si>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</si>
  <si>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</si>
  <si>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</si>
  <si>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</si>
  <si>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</si>
  <si>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</si>
  <si>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</si>
  <si>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</si>
  <si>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</si>
  <si>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</si>
  <si>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</si>
  <si>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</si>
  <si>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</si>
  <si>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</si>
  <si>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</si>
  <si>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</si>
  <si>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</si>
  <si>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</si>
  <si>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</si>
  <si>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</si>
  <si>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</si>
  <si>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</si>
  <si>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</si>
  <si>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</si>
  <si>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</si>
  <si>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</si>
  <si>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</si>
  <si>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</si>
  <si>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</si>
  <si>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</si>
  <si>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</si>
  <si>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</si>
  <si>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</si>
  <si>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</si>
  <si>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</si>
  <si>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</si>
  <si>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</si>
  <si>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</si>
  <si>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</si>
  <si>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</si>
  <si>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</si>
  <si>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</si>
  <si>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</si>
  <si>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</si>
  <si>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</si>
  <si>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</si>
  <si>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</si>
  <si>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</si>
  <si>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</si>
  <si>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</si>
  <si>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</si>
  <si>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</si>
  <si>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</si>
  <si>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</si>
  <si>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</si>
  <si>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</si>
  <si>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</si>
  <si>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</si>
  <si>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</si>
  <si>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</si>
  <si>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</si>
  <si>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</si>
  <si>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</si>
  <si>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</si>
  <si>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</si>
  <si>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</si>
  <si>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</si>
  <si>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</si>
  <si>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</si>
  <si>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</si>
  <si>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</si>
  <si>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</si>
  <si>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</si>
  <si>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</si>
  <si>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</si>
  <si>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</si>
  <si>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</si>
  <si>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</si>
  <si>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</si>
  <si>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</si>
  <si>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</si>
  <si>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</si>
  <si>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</si>
  <si>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</si>
  <si>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</si>
  <si>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</si>
  <si>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</si>
  <si>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</si>
  <si>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</si>
  <si>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</si>
  <si>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</si>
  <si>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</si>
  <si>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</si>
  <si>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</si>
  <si>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</si>
  <si>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</si>
  <si>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</si>
  <si>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</si>
  <si>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</si>
  <si>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</si>
  <si>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</si>
  <si>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</si>
  <si>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</si>
  <si>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</si>
  <si>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</si>
  <si>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</si>
  <si>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</si>
  <si>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</si>
  <si>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</si>
  <si>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</si>
  <si>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</si>
  <si>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</si>
  <si>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</si>
  <si>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</si>
  <si>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</si>
  <si>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</si>
  <si>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</si>
  <si>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</si>
  <si>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</si>
  <si>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</si>
  <si>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</si>
  <si>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</si>
  <si>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</si>
  <si>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</si>
  <si>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</si>
  <si>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</si>
  <si>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</si>
  <si>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</si>
  <si>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</si>
  <si>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</si>
  <si>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</si>
  <si>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</si>
  <si>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</si>
  <si>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</si>
  <si>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</si>
  <si>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</si>
  <si>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</si>
  <si>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</si>
  <si>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</si>
  <si>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</si>
  <si>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</si>
  <si>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</si>
  <si>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</si>
  <si>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</si>
  <si>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</si>
  <si>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</si>
  <si>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</si>
  <si>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</si>
  <si>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</si>
  <si>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</si>
  <si>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</si>
  <si>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</si>
  <si>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</si>
  <si>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</si>
  <si>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</si>
  <si>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</si>
  <si>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</si>
  <si>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</si>
  <si>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</si>
  <si>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</si>
  <si>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</si>
  <si>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</si>
  <si>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</si>
  <si>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</si>
  <si>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</si>
  <si>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</si>
  <si>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</si>
  <si>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</si>
  <si>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</si>
  <si>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</si>
  <si>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</si>
  <si>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</si>
  <si>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</si>
  <si>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</si>
  <si>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</si>
  <si>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</si>
  <si>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</si>
  <si>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</si>
  <si>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</si>
  <si>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</si>
  <si>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</si>
  <si>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</si>
  <si>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</si>
  <si>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</si>
  <si>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</si>
  <si>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</si>
  <si>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</si>
  <si>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</si>
  <si>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</si>
  <si>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</si>
  <si>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</si>
  <si>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</si>
  <si>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</si>
  <si>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</si>
  <si>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</si>
  <si>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</si>
  <si>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</si>
  <si>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</si>
  <si>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</si>
  <si>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</si>
  <si>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</si>
  <si>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</si>
  <si>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</si>
  <si>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</si>
  <si>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</si>
  <si>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</si>
  <si>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</si>
  <si>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</si>
  <si>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</si>
  <si>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</si>
  <si>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</si>
  <si>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</si>
  <si>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</si>
  <si>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</si>
  <si>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</si>
  <si>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</si>
  <si>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</si>
  <si>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</si>
  <si>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</si>
  <si>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</si>
  <si>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</si>
  <si>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</si>
  <si>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</si>
  <si>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</si>
  <si>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</si>
  <si>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</si>
  <si>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</si>
  <si>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</si>
  <si>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</si>
  <si>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</si>
  <si>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</si>
  <si>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</si>
  <si>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</si>
  <si>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</si>
  <si>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</si>
  <si>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</si>
  <si>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</si>
  <si>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</si>
  <si>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</si>
  <si>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</si>
  <si>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</si>
  <si>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</si>
  <si>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</si>
  <si>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</si>
  <si>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</si>
  <si>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</si>
  <si>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</si>
  <si>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</si>
  <si>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</si>
  <si>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</si>
  <si>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</si>
  <si>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</si>
  <si>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</si>
  <si>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</si>
  <si>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</si>
  <si>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</si>
  <si>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</si>
  <si>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</si>
  <si>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</si>
  <si>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</si>
  <si>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</si>
  <si>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</si>
  <si>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</si>
  <si>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</si>
  <si>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</si>
  <si>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</si>
  <si>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</si>
  <si>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</si>
  <si>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</si>
  <si>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</si>
  <si>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</si>
  <si>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</si>
  <si>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</si>
  <si>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</si>
  <si>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</si>
  <si>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</si>
  <si>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</si>
  <si>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</si>
  <si>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</si>
  <si>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</si>
  <si>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</si>
  <si>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</si>
  <si>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</si>
  <si>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</si>
  <si>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</si>
  <si>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</si>
  <si>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</si>
  <si>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</si>
  <si>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</si>
  <si>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</si>
  <si>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</si>
  <si>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</si>
  <si>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</si>
  <si>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</si>
  <si>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</si>
  <si>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</si>
  <si>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</si>
  <si>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</si>
  <si>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</si>
  <si>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</si>
  <si>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</si>
  <si>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</si>
  <si>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</si>
  <si>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</si>
  <si>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</si>
  <si>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</si>
  <si>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</si>
  <si>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</si>
  <si>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</si>
  <si>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</si>
  <si>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</si>
  <si>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</si>
  <si>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</si>
  <si>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</si>
  <si>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</si>
  <si>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</si>
  <si>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</si>
  <si>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</si>
  <si>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</si>
  <si>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</si>
  <si>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</si>
  <si>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</si>
  <si>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</si>
  <si>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</si>
  <si>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</si>
  <si>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</si>
  <si>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</si>
  <si>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</si>
  <si>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</si>
  <si>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</si>
  <si>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</si>
  <si>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</si>
  <si>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</si>
  <si>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</si>
  <si>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</si>
  <si>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</si>
  <si>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</si>
  <si>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</si>
  <si>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</si>
  <si>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</si>
  <si>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</si>
  <si>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</si>
  <si>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</si>
  <si>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</si>
  <si>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</si>
  <si>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</si>
  <si>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</si>
  <si>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</si>
  <si>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</si>
  <si>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</si>
  <si>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</si>
  <si>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</si>
  <si>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</si>
  <si>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</si>
  <si>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</si>
  <si>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</si>
  <si>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</si>
  <si>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</si>
  <si>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</si>
  <si>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</si>
  <si>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</si>
  <si>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</si>
  <si>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</si>
  <si>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</si>
  <si>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</si>
  <si>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</si>
  <si>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</si>
  <si>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</si>
  <si>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</si>
  <si>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</si>
  <si>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</si>
  <si>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</si>
  <si>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</si>
  <si>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</si>
  <si>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</si>
  <si>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</si>
  <si>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</si>
  <si>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</si>
  <si>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</si>
  <si>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</si>
  <si>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</si>
  <si>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</si>
  <si>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</si>
  <si>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</si>
  <si>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</si>
  <si>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</si>
  <si>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</si>
  <si>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</si>
  <si>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</si>
  <si>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</si>
  <si>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</si>
  <si>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</si>
  <si>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</si>
  <si>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</si>
  <si>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</si>
  <si>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</si>
  <si>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</si>
  <si>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</si>
  <si>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</si>
  <si>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</si>
  <si>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</si>
  <si>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</si>
  <si>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</si>
  <si>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</si>
  <si>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</si>
  <si>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</si>
  <si>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</si>
  <si>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</si>
  <si>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</si>
  <si>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</si>
  <si>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</si>
  <si>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</si>
  <si>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</si>
  <si>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</si>
  <si>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</si>
  <si>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</si>
  <si>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</si>
  <si>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</si>
  <si>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</si>
  <si>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</si>
  <si>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</si>
  <si>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</si>
  <si>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</si>
  <si>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</si>
  <si>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</si>
  <si>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</si>
  <si>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</si>
  <si>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</si>
  <si>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</si>
  <si>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</si>
  <si>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</si>
  <si>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</si>
  <si>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</si>
  <si>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</si>
  <si>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</si>
  <si>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</si>
  <si>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</si>
  <si>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</si>
  <si>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</si>
  <si>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</si>
  <si>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</si>
  <si>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</si>
  <si>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</si>
  <si>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</si>
  <si>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</si>
  <si>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</si>
  <si>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</si>
  <si>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</si>
  <si>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</si>
  <si>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</si>
  <si>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</si>
  <si>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</si>
  <si>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</si>
  <si>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</si>
  <si>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</si>
  <si>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</si>
  <si>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</si>
  <si>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</si>
  <si>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</si>
  <si>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</si>
  <si>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</si>
  <si>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</si>
  <si>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</si>
  <si>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</si>
  <si>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</si>
  <si>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</si>
  <si>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</si>
  <si>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</si>
  <si>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</si>
  <si>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</si>
  <si>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</si>
  <si>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</si>
  <si>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</si>
  <si>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</si>
  <si>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</si>
  <si>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</si>
  <si>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</si>
  <si>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</si>
  <si>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</si>
  <si>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</si>
  <si>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</si>
  <si>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</si>
  <si>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</si>
  <si>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</si>
  <si>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</si>
  <si>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</si>
  <si>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</si>
  <si>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</si>
  <si>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</si>
  <si>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</si>
  <si>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</si>
  <si>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</si>
  <si>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</si>
  <si>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</si>
  <si>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</si>
  <si>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</si>
  <si>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</si>
  <si>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</si>
  <si>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</si>
  <si>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</si>
  <si>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</si>
  <si>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</si>
  <si>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</si>
  <si>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</si>
  <si>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</si>
  <si>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</si>
  <si>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</si>
  <si>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</si>
  <si>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</si>
  <si>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</si>
  <si>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</si>
  <si>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</si>
  <si>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</si>
  <si>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</si>
  <si>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</si>
  <si>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</si>
  <si>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</si>
  <si>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</si>
  <si>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</si>
  <si>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</si>
  <si>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</si>
  <si>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</si>
  <si>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</si>
  <si>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</si>
  <si>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</si>
  <si>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</si>
  <si>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</si>
  <si>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</si>
  <si>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</si>
  <si>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</si>
  <si>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</si>
  <si>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</si>
  <si>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</si>
  <si>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</si>
  <si>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</si>
  <si>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</si>
  <si>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</si>
  <si>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</si>
  <si>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</si>
  <si>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</si>
  <si>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</si>
  <si>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</si>
  <si>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</si>
  <si>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</si>
  <si>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</si>
  <si>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</si>
  <si>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</si>
  <si>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</si>
  <si>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</si>
  <si>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</si>
  <si>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</si>
  <si>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</si>
  <si>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</si>
  <si>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</si>
  <si>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</si>
  <si>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</si>
  <si>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</si>
  <si>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</si>
  <si>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</si>
  <si>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</si>
  <si>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</si>
  <si>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</si>
  <si>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</si>
  <si>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</si>
  <si>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</si>
  <si>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</si>
  <si>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</si>
  <si>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</si>
  <si>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</si>
  <si>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</si>
  <si>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</si>
  <si>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</si>
  <si>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</si>
  <si>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</si>
  <si>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</si>
  <si>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</si>
  <si>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</si>
  <si>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</si>
  <si>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</si>
  <si>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</si>
  <si>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</si>
  <si>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</si>
  <si>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</si>
  <si>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</si>
  <si>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</si>
  <si>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</si>
  <si>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</si>
  <si>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</si>
  <si>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</si>
  <si>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</si>
  <si>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</si>
  <si>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</si>
  <si>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</si>
  <si>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</si>
  <si>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</si>
  <si>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</si>
  <si>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</si>
  <si>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</si>
  <si>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</si>
  <si>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</si>
  <si>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</si>
  <si>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</si>
  <si>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</si>
  <si>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</si>
  <si>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</si>
  <si>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</si>
  <si>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</si>
  <si>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</si>
  <si>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</si>
  <si>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</si>
  <si>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</si>
  <si>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</si>
  <si>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</si>
  <si>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</si>
  <si>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</si>
  <si>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</si>
  <si>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</si>
  <si>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</si>
  <si>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</si>
  <si>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</si>
  <si>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</si>
  <si>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</si>
  <si>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</si>
  <si>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</si>
  <si>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</si>
  <si>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</si>
  <si>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</si>
  <si>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</si>
  <si>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</si>
  <si>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</si>
  <si>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</si>
  <si>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</si>
  <si>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</si>
  <si>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</si>
  <si>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</si>
  <si>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</si>
  <si>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</si>
  <si>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</si>
  <si>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</si>
  <si>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</si>
  <si>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</si>
  <si>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</si>
  <si>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</si>
  <si>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</si>
  <si>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</si>
  <si>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</si>
  <si>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</si>
  <si>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</si>
  <si>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</si>
  <si>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</si>
  <si>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</si>
  <si>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</si>
  <si>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</si>
  <si>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</si>
  <si>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</si>
  <si>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</si>
  <si>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</si>
  <si>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</si>
  <si>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</si>
  <si>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</si>
  <si>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</si>
  <si>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</si>
  <si>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</si>
  <si>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</si>
  <si>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</si>
  <si>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</si>
  <si>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</si>
  <si>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</si>
  <si>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</si>
  <si>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</si>
  <si>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</si>
  <si>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</si>
  <si>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</si>
  <si>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</si>
  <si>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</si>
  <si>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</si>
  <si>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</si>
  <si>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</si>
  <si>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</si>
  <si>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</si>
  <si>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</si>
  <si>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</si>
  <si>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</si>
  <si>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</si>
  <si>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</si>
  <si>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</si>
  <si>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</si>
  <si>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</si>
  <si>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</si>
  <si>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</si>
  <si>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</si>
  <si>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</si>
  <si>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</si>
  <si>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</si>
  <si>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</si>
  <si>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</si>
  <si>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</si>
  <si>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</si>
  <si>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</si>
  <si>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</si>
  <si>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</si>
  <si>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</si>
  <si>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</si>
  <si>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</si>
  <si>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</si>
  <si>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</si>
  <si>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</si>
  <si>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</si>
  <si>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</si>
  <si>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</si>
  <si>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</si>
  <si>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</si>
  <si>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</si>
  <si>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</si>
  <si>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</si>
  <si>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</si>
  <si>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</si>
  <si>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</si>
  <si>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</si>
  <si>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</si>
  <si>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</si>
  <si>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</si>
  <si>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</si>
  <si>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</si>
  <si>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</si>
  <si>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</si>
  <si>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</si>
  <si>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</si>
  <si>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</si>
  <si>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</si>
  <si>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</si>
  <si>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</si>
  <si>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</si>
  <si>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</si>
  <si>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</si>
  <si>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</si>
  <si>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</si>
  <si>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</si>
  <si>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</si>
  <si>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</si>
  <si>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</si>
  <si>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</si>
  <si>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</si>
  <si>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</si>
  <si>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</si>
  <si>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</si>
  <si>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</si>
  <si>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</si>
  <si>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</si>
  <si>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</si>
  <si>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</si>
  <si>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</si>
  <si>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</si>
  <si>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</si>
  <si>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</si>
  <si>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</si>
  <si>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</si>
  <si>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</si>
  <si>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</si>
  <si>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</si>
  <si>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</si>
  <si>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</si>
  <si>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</si>
  <si>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</si>
  <si>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</si>
  <si>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</si>
  <si>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</si>
  <si>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</si>
  <si>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</si>
  <si>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</si>
  <si>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</si>
  <si>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</si>
  <si>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</si>
  <si>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</si>
  <si>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</si>
  <si>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</si>
  <si>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</si>
  <si>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</si>
  <si>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</si>
  <si>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</si>
  <si>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</si>
  <si>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</si>
  <si>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</si>
  <si>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</si>
  <si>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</si>
  <si>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</si>
  <si>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</si>
  <si>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</si>
  <si>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</si>
  <si>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</si>
  <si>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</si>
  <si>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</si>
  <si>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</si>
  <si>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</si>
  <si>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</si>
  <si>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</si>
  <si>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</si>
  <si>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</si>
  <si>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</si>
  <si>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</si>
  <si>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</si>
  <si>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</si>
  <si>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</si>
  <si>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</si>
  <si>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</si>
  <si>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</si>
  <si>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</si>
  <si>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</si>
  <si>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</si>
  <si>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</si>
  <si>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</si>
  <si>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</si>
  <si>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</si>
  <si>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</si>
  <si>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</si>
  <si>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</si>
  <si>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</si>
  <si>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</si>
  <si>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</si>
  <si>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</si>
  <si>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</si>
  <si>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</si>
  <si>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</si>
  <si>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</si>
  <si>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</si>
  <si>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</si>
  <si>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</si>
  <si>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</si>
  <si>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</si>
  <si>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</si>
  <si>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</si>
  <si>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</si>
  <si>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</si>
  <si>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</si>
  <si>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</si>
  <si>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</si>
  <si>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</si>
  <si>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</si>
  <si>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</si>
  <si>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</si>
  <si>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</si>
  <si>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</si>
  <si>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</si>
  <si>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</si>
  <si>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</si>
  <si>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</si>
  <si>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</si>
  <si>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</si>
  <si>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</si>
  <si>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</si>
  <si>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</si>
  <si>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</si>
  <si>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</si>
  <si>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</si>
  <si>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</si>
  <si>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</si>
  <si>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</si>
  <si>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</si>
  <si>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</si>
  <si>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</si>
  <si>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</si>
  <si>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</si>
  <si>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</si>
  <si>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</si>
  <si>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</si>
  <si>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</si>
  <si>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</si>
  <si>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</si>
  <si>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</si>
  <si>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</si>
  <si>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</si>
  <si>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</si>
  <si>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</si>
  <si>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</si>
  <si>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</si>
  <si>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</si>
  <si>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</si>
  <si>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</si>
  <si>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</si>
  <si>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</si>
  <si>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</si>
  <si>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</si>
  <si>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</si>
  <si>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</si>
  <si>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</si>
  <si>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</si>
  <si>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</si>
  <si>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</si>
  <si>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</si>
  <si>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</si>
  <si>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</si>
  <si>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</si>
  <si>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</si>
  <si>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</si>
  <si>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</si>
  <si>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</si>
  <si>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</si>
  <si>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</si>
  <si>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</si>
  <si>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</si>
  <si>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</si>
  <si>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</si>
  <si>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</si>
  <si>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</si>
  <si>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</si>
  <si>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</si>
  <si>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</si>
  <si>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</si>
  <si>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</si>
  <si>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</si>
  <si>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</si>
  <si>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</si>
  <si>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</si>
  <si>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</si>
  <si>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</si>
  <si>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</si>
  <si>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</si>
  <si>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</si>
  <si>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</si>
  <si>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</si>
  <si>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</si>
  <si>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</si>
  <si>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</si>
  <si>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</si>
  <si>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</si>
  <si>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</si>
  <si>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</si>
  <si>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</si>
  <si>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</si>
  <si>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</si>
  <si>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</si>
  <si>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</si>
  <si>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</si>
  <si>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</si>
  <si>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</si>
  <si>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</si>
  <si>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</si>
  <si>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</si>
  <si>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</si>
  <si>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</si>
  <si>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</si>
  <si>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</si>
  <si>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</si>
  <si>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</si>
  <si>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</si>
  <si>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</si>
  <si>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</si>
  <si>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</si>
  <si>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</si>
  <si>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</si>
  <si>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</si>
  <si>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</si>
  <si>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</si>
  <si>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</si>
  <si>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</si>
  <si>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</si>
  <si>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</si>
  <si>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</si>
  <si>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</si>
  <si>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</si>
  <si>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</si>
  <si>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</si>
  <si>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</si>
  <si>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</si>
  <si>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</si>
  <si>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</si>
  <si>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</si>
  <si>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</si>
  <si>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</si>
  <si>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</si>
  <si>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</si>
  <si>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</si>
  <si>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</si>
  <si>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</si>
  <si>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</si>
  <si>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</si>
  <si>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</si>
  <si>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</si>
  <si>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</si>
  <si>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</si>
  <si>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</si>
  <si>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</si>
  <si>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</si>
  <si>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</si>
  <si>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</si>
  <si>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</si>
  <si>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</si>
  <si>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</si>
  <si>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</si>
  <si>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</si>
  <si>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</si>
  <si>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</si>
  <si>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</si>
  <si>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</si>
  <si>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</si>
  <si>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</si>
  <si>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</si>
  <si>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</si>
  <si>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</si>
  <si>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</si>
  <si>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</si>
  <si>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</si>
  <si>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</si>
  <si>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</si>
  <si>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</si>
  <si>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</si>
  <si>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</si>
  <si>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</si>
  <si>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</si>
  <si>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</si>
  <si>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</si>
  <si>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</si>
  <si>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</si>
  <si>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</si>
  <si>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</si>
  <si>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</si>
  <si>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</si>
  <si>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</si>
  <si>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</si>
  <si>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</si>
  <si>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</si>
  <si>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</si>
  <si>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</si>
  <si>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</si>
  <si>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</si>
  <si>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</si>
  <si>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</si>
  <si>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</si>
  <si>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</si>
  <si>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</si>
  <si>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</si>
  <si>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</si>
  <si>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</si>
  <si>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</si>
  <si>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</si>
  <si>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</si>
  <si>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</si>
  <si>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</si>
  <si>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</si>
  <si>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</si>
  <si>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</si>
  <si>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</si>
  <si>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</si>
  <si>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</si>
  <si>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</si>
  <si>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</si>
  <si>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</si>
  <si>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</si>
  <si>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</si>
  <si>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</si>
  <si>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</si>
  <si>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</si>
  <si>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</si>
  <si>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</si>
  <si>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</si>
  <si>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</si>
  <si>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</si>
  <si>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</si>
  <si>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</si>
  <si>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</si>
  <si>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</si>
  <si>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</si>
  <si>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</si>
  <si>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</si>
  <si>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</si>
  <si>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</si>
  <si>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</si>
  <si>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</si>
  <si>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</si>
  <si>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</si>
  <si>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</si>
  <si>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</si>
  <si>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</si>
  <si>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</si>
  <si>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</si>
  <si>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</si>
  <si>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</si>
  <si>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</si>
  <si>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</si>
  <si>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</si>
  <si>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</si>
  <si>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</si>
  <si>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</si>
  <si>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</si>
  <si>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</si>
  <si>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</si>
  <si>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</si>
  <si>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</si>
  <si>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</si>
  <si>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</si>
  <si>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</si>
  <si>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</si>
  <si>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</si>
  <si>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</si>
  <si>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</si>
  <si>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</si>
  <si>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</si>
  <si>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</si>
  <si>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</si>
  <si>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</si>
  <si>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</si>
  <si>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</si>
  <si>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</si>
  <si>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</si>
  <si>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</si>
  <si>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</si>
  <si>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</si>
  <si>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</si>
  <si>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</si>
  <si>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</si>
  <si>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</si>
  <si>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</si>
  <si>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</si>
  <si>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</si>
  <si>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</si>
  <si>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</si>
  <si>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</si>
  <si>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</si>
  <si>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</si>
  <si>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</si>
  <si>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</si>
  <si>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</si>
  <si>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</si>
  <si>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</si>
  <si>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</si>
  <si>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</si>
  <si>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</si>
  <si>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</si>
  <si>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</si>
  <si>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</si>
  <si>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</si>
  <si>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</si>
  <si>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</si>
  <si>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</si>
  <si>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</si>
  <si>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</si>
  <si>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</si>
  <si>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</si>
  <si>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</si>
  <si>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</si>
  <si>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</si>
  <si>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</si>
  <si>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</si>
  <si>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</si>
  <si>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</si>
  <si>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</si>
  <si>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</si>
  <si>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</si>
  <si>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</si>
  <si>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</si>
  <si>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</si>
  <si>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</si>
  <si>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</si>
  <si>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</si>
  <si>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</si>
  <si>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</si>
  <si>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</si>
  <si>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</si>
  <si>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</si>
  <si>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</si>
  <si>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</si>
  <si>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</si>
  <si>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</si>
  <si>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</si>
  <si>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</si>
  <si>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</si>
  <si>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</si>
  <si>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</si>
  <si>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</si>
  <si>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</si>
  <si>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</si>
  <si>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</si>
  <si>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</si>
  <si>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</si>
  <si>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</si>
  <si>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</si>
  <si>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</si>
  <si>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</si>
  <si>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</si>
  <si>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</si>
  <si>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</si>
  <si>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</si>
  <si>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</si>
  <si>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</si>
  <si>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</si>
  <si>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</si>
  <si>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</si>
  <si>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</si>
  <si>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</si>
  <si>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</si>
  <si>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</si>
  <si>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</si>
  <si>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</si>
  <si>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</si>
  <si>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</si>
  <si>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</si>
  <si>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</si>
  <si>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</si>
  <si>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</si>
  <si>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</si>
  <si>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</si>
  <si>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</si>
  <si>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</si>
  <si>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</si>
  <si>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</si>
  <si>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</si>
  <si>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</si>
  <si>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</si>
  <si>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</si>
  <si>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</si>
  <si>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</si>
  <si>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</si>
  <si>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</si>
  <si>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</si>
  <si>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</si>
  <si>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</si>
  <si>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</si>
  <si>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</si>
  <si>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</si>
  <si>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</si>
  <si>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</si>
  <si>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</si>
  <si>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</si>
  <si>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</si>
  <si>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</si>
  <si>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</si>
  <si>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</si>
  <si>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</si>
  <si>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</si>
  <si>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</si>
  <si>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</si>
  <si>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</si>
  <si>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</si>
  <si>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</si>
  <si>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</si>
  <si>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</si>
  <si>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</si>
  <si>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</si>
  <si>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</si>
  <si>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</si>
  <si>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</si>
  <si>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</si>
  <si>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</si>
  <si>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</si>
  <si>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</si>
  <si>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</si>
  <si>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</si>
  <si>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</si>
  <si>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</si>
  <si>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</si>
  <si>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</si>
  <si>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</si>
  <si>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</si>
  <si>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</si>
  <si>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</si>
  <si>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</si>
  <si>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</si>
  <si>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</si>
  <si>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</si>
  <si>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</si>
  <si>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</si>
  <si>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</si>
  <si>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</si>
  <si>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</si>
  <si>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</si>
  <si>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</si>
  <si>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</si>
  <si>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</si>
  <si>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</si>
  <si>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</si>
  <si>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</si>
  <si>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</si>
  <si>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</si>
  <si>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</si>
  <si>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</si>
  <si>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</si>
  <si>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</si>
  <si>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</si>
  <si>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</si>
  <si>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</si>
  <si>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</si>
  <si>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</si>
  <si>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</si>
  <si>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</si>
  <si>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</si>
  <si>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</si>
  <si>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</si>
  <si>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</si>
  <si>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</si>
  <si>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</si>
  <si>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</si>
  <si>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</si>
  <si>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</si>
  <si>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</si>
  <si>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</si>
  <si>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</si>
  <si>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</si>
  <si>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</si>
  <si>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</si>
  <si>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</si>
  <si>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</si>
  <si>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</si>
  <si>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</si>
  <si>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</si>
  <si>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</si>
  <si>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</si>
  <si>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</si>
  <si>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</si>
  <si>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</si>
  <si>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</si>
  <si>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</si>
  <si>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</si>
  <si>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</si>
  <si>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</si>
  <si>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</si>
  <si>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</si>
  <si>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</si>
  <si>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</si>
  <si>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</si>
  <si>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</si>
  <si>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</si>
  <si>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</si>
  <si>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</si>
  <si>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</si>
  <si>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</si>
  <si>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</si>
  <si>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</si>
  <si>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</si>
  <si>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</si>
  <si>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</si>
  <si>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</si>
  <si>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</si>
  <si>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</si>
  <si>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</si>
  <si>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</si>
  <si>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</si>
  <si>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</si>
  <si>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</si>
  <si>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</si>
  <si>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</si>
  <si>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</si>
  <si>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</si>
  <si>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</si>
  <si>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</si>
  <si>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</si>
  <si>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</si>
  <si>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</si>
  <si>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</si>
  <si>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</si>
  <si>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</si>
  <si>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</si>
  <si>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</si>
  <si>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</si>
  <si>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</si>
  <si>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</si>
  <si>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</si>
  <si>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</si>
  <si>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</si>
  <si>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</si>
  <si>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</si>
  <si>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</si>
  <si>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</si>
  <si>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</si>
  <si>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</si>
  <si>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</si>
  <si>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</si>
  <si>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</si>
  <si>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</si>
  <si>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</si>
  <si>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</si>
  <si>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</si>
  <si>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</si>
  <si>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</si>
  <si>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</si>
  <si>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</si>
  <si>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</si>
  <si>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</si>
  <si>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</si>
  <si>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</si>
  <si>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</si>
  <si>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</si>
  <si>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</si>
  <si>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</si>
  <si>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</si>
  <si>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</si>
  <si>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</si>
  <si>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</si>
  <si>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</si>
  <si>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</si>
  <si>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</si>
  <si>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</si>
  <si>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</si>
  <si>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</si>
  <si>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</si>
  <si>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</si>
  <si>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</si>
  <si>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</si>
  <si>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</si>
  <si>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</si>
  <si>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</si>
  <si>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</si>
  <si>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</si>
  <si>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</si>
  <si>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</si>
  <si>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</si>
  <si>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</si>
  <si>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</si>
  <si>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</si>
  <si>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</si>
  <si>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</si>
  <si>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</si>
  <si>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</si>
  <si>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</si>
  <si>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</si>
  <si>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</si>
  <si>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</si>
  <si>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</si>
  <si>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</si>
  <si>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</si>
  <si>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</si>
  <si>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</si>
  <si>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</si>
  <si>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</si>
  <si>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</si>
  <si>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</si>
  <si>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</si>
  <si>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</si>
  <si>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</si>
  <si>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</si>
  <si>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</si>
  <si>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</si>
  <si>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</si>
  <si>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</si>
  <si>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</si>
  <si>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</si>
  <si>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</si>
  <si>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</si>
  <si>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</si>
  <si>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</si>
  <si>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</si>
  <si>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</si>
  <si>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</si>
  <si>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</si>
  <si>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</si>
  <si>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</si>
  <si>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</si>
  <si>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</si>
  <si>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</si>
  <si>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</si>
  <si>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</si>
  <si>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</si>
  <si>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</si>
  <si>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</si>
  <si>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</si>
  <si>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</si>
  <si>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</si>
  <si>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</si>
  <si>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</si>
  <si>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</si>
  <si>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</si>
  <si>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</si>
  <si>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</si>
  <si>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</si>
  <si>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</si>
  <si>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</si>
  <si>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</si>
  <si>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</si>
  <si>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</si>
  <si>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</si>
  <si>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</si>
  <si>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</si>
  <si>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</si>
  <si>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</si>
  <si>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</si>
  <si>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</si>
  <si>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</si>
  <si>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</si>
  <si>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</si>
  <si>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</si>
  <si>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</si>
  <si>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</si>
  <si>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</si>
  <si>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</si>
  <si>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</si>
  <si>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</si>
  <si>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</si>
  <si>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</si>
  <si>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</si>
  <si>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</si>
  <si>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</si>
  <si>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</si>
  <si>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</si>
  <si>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</si>
  <si>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</si>
  <si>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</si>
  <si>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</si>
  <si>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</si>
  <si>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</si>
  <si>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</si>
  <si>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</si>
  <si>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</si>
  <si>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</si>
  <si>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</si>
  <si>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</si>
  <si>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</si>
  <si>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</si>
  <si>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</si>
  <si>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</si>
  <si>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</si>
  <si>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</si>
  <si>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</si>
  <si>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</si>
  <si>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</si>
  <si>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</si>
  <si>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</si>
  <si>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</si>
  <si>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</si>
  <si>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</si>
  <si>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</si>
  <si>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</si>
  <si>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</si>
  <si>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</si>
  <si>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</si>
  <si>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</si>
  <si>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</si>
  <si>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</si>
  <si>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</si>
  <si>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</si>
  <si>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</si>
  <si>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</si>
  <si>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</si>
  <si>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</si>
  <si>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</si>
  <si>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</si>
  <si>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</si>
  <si>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</si>
  <si>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</si>
  <si>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</si>
  <si>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</si>
  <si>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</si>
  <si>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</si>
  <si>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</si>
  <si>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</si>
  <si>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</si>
  <si>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</si>
  <si>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</si>
  <si>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</si>
  <si>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</si>
  <si>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</si>
  <si>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</si>
  <si>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</si>
  <si>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</si>
  <si>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</si>
  <si>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</si>
  <si>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</si>
  <si>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</si>
  <si>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</si>
  <si>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</si>
  <si>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</si>
  <si>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</si>
  <si>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</si>
  <si>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</si>
  <si>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</si>
  <si>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</si>
  <si>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</si>
  <si>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</si>
  <si>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</si>
  <si>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</si>
  <si>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</si>
  <si>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</si>
  <si>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</si>
  <si>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</si>
  <si>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</si>
  <si>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</si>
  <si>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</si>
  <si>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</si>
  <si>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</si>
  <si>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</si>
  <si>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</si>
  <si>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</si>
  <si>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</si>
  <si>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</si>
  <si>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</si>
  <si>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</si>
  <si>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</si>
  <si>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</si>
  <si>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</si>
  <si>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</si>
  <si>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</si>
  <si>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</si>
  <si>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</si>
  <si>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</si>
  <si>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</si>
  <si>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</si>
  <si>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</si>
  <si>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</si>
  <si>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</si>
  <si>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</si>
  <si>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</si>
  <si>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</si>
  <si>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</si>
  <si>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</si>
  <si>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</si>
  <si>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</si>
  <si>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</si>
  <si>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</si>
  <si>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</si>
  <si>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</si>
  <si>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</si>
  <si>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</si>
  <si>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</si>
  <si>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</si>
  <si>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</si>
  <si>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</si>
  <si>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</si>
  <si>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</si>
  <si>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</si>
  <si>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</si>
  <si>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</si>
  <si>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</si>
  <si>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</si>
  <si>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</si>
  <si>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</si>
  <si>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</si>
  <si>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</si>
  <si>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</si>
  <si>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</si>
  <si>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</si>
  <si>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</si>
  <si>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</si>
  <si>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</si>
  <si>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</si>
  <si>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</si>
  <si>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</si>
  <si>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</si>
  <si>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</si>
  <si>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</si>
  <si>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</si>
  <si>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</si>
  <si>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</si>
  <si>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</si>
  <si>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</si>
  <si>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</si>
  <si>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</si>
  <si>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</si>
  <si>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</si>
  <si>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</si>
  <si>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</si>
  <si>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</si>
  <si>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</si>
  <si>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</si>
  <si>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</si>
  <si>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</si>
  <si>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</si>
  <si>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</si>
  <si>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</si>
  <si>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</si>
  <si>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</si>
  <si>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</si>
  <si>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</si>
  <si>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</si>
  <si>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</si>
  <si>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</si>
  <si>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</si>
  <si>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</si>
  <si>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</si>
  <si>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</si>
  <si>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</si>
  <si>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</si>
  <si>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</si>
  <si>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</si>
  <si>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</si>
  <si>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</si>
  <si>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</si>
  <si>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</si>
  <si>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</si>
  <si>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</si>
  <si>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</si>
  <si>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</si>
  <si>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</si>
  <si>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</si>
  <si>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</si>
  <si>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</si>
  <si>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</si>
  <si>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</si>
  <si>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</si>
  <si>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</si>
  <si>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</si>
  <si>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</si>
  <si>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</si>
  <si>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</si>
  <si>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</si>
  <si>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</si>
  <si>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</si>
  <si>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</si>
  <si>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</si>
  <si>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</si>
  <si>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</si>
  <si>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</si>
  <si>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</si>
  <si>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</si>
  <si>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</si>
  <si>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</si>
  <si>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</si>
  <si>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</si>
  <si>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</si>
  <si>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</si>
  <si>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</si>
  <si>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</si>
  <si>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</si>
  <si>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</si>
  <si>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</si>
  <si>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</si>
  <si>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</si>
  <si>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</si>
  <si>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</si>
  <si>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</si>
  <si>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</si>
  <si>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</si>
  <si>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</si>
  <si>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</si>
  <si>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</si>
  <si>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</si>
  <si>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</si>
  <si>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</si>
  <si>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</si>
  <si>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</si>
  <si>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</si>
  <si>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</si>
  <si>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</si>
  <si>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</si>
  <si>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</si>
  <si>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</si>
  <si>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</si>
  <si>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</si>
  <si>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</si>
  <si>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</si>
  <si>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</si>
  <si>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</si>
  <si>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</si>
  <si>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</si>
  <si>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</si>
  <si>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</si>
  <si>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</si>
  <si>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</si>
  <si>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</si>
  <si>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</si>
  <si>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</si>
  <si>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</si>
  <si>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</si>
  <si>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</si>
  <si>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</si>
  <si>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</si>
  <si>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</si>
  <si>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</si>
  <si>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</si>
  <si>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</si>
  <si>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</si>
  <si>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</si>
  <si>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</si>
  <si>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</si>
  <si>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</si>
  <si>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</si>
  <si>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</si>
  <si>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</si>
  <si>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</si>
  <si>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</si>
  <si>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</si>
  <si>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</si>
  <si>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</si>
  <si>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</si>
  <si>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</si>
  <si>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</si>
  <si>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</si>
  <si>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</si>
  <si>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</si>
  <si>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</si>
  <si>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</si>
  <si>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</si>
  <si>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</si>
  <si>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</si>
  <si>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</si>
  <si>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</si>
  <si>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</si>
  <si>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</si>
  <si>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</si>
  <si>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</si>
  <si>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</si>
  <si>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</si>
  <si>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</si>
  <si>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</si>
  <si>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</si>
  <si>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</si>
  <si>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</si>
  <si>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</si>
  <si>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</si>
  <si>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</si>
  <si>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</si>
  <si>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</si>
  <si>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</si>
  <si>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</si>
  <si>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</si>
  <si>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</si>
  <si>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</si>
  <si>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</si>
  <si>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</si>
  <si>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</si>
  <si>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</si>
  <si>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</si>
  <si>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</si>
  <si>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</si>
  <si>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</si>
  <si>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</si>
  <si>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</si>
  <si>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</si>
  <si>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</si>
  <si>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</si>
  <si>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</si>
  <si>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</si>
  <si>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</si>
  <si>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</si>
  <si>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</si>
  <si>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</si>
  <si>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</si>
  <si>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</si>
  <si>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</si>
  <si>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</si>
  <si>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</si>
  <si>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</si>
  <si>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</si>
  <si>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</si>
  <si>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</si>
  <si>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</si>
  <si>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</si>
  <si>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</si>
  <si>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</si>
  <si>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</si>
  <si>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</si>
  <si>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</si>
  <si>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</si>
  <si>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</si>
  <si>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</si>
  <si>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</si>
  <si>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</si>
  <si>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</si>
  <si>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</si>
  <si>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</si>
  <si>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</si>
  <si>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</si>
  <si>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</si>
  <si>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</si>
  <si>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</si>
  <si>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</si>
  <si>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</si>
  <si>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</si>
  <si>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</si>
  <si>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</si>
  <si>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</si>
  <si>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</si>
  <si>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</si>
  <si>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</si>
  <si>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</si>
  <si>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</si>
  <si>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</si>
  <si>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</si>
  <si>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</si>
  <si>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</si>
  <si>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</si>
  <si>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</si>
  <si>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</si>
  <si>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</si>
  <si>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</si>
  <si>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</si>
  <si>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</si>
  <si>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</si>
  <si>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</si>
  <si>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</si>
  <si>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</si>
  <si>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</si>
  <si>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</si>
  <si>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</si>
  <si>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</si>
  <si>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</si>
  <si>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</si>
  <si>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</si>
  <si>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</si>
  <si>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</si>
  <si>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</si>
  <si>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</si>
  <si>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</si>
  <si>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</si>
  <si>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</si>
  <si>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</si>
  <si>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</si>
  <si>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</si>
  <si>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</si>
  <si>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</si>
  <si>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</si>
  <si>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</si>
  <si>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</si>
  <si>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</si>
  <si>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</si>
  <si>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</si>
  <si>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</si>
  <si>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</si>
  <si>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</si>
  <si>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</si>
  <si>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</si>
  <si>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</si>
  <si>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</si>
  <si>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</si>
  <si>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</si>
  <si>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</si>
  <si>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</si>
  <si>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</si>
  <si>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</si>
  <si>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</si>
  <si>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</si>
  <si>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</si>
  <si>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</si>
  <si>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</si>
  <si>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</si>
  <si>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</si>
  <si>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</si>
  <si>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</si>
  <si>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</si>
  <si>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</si>
  <si>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</si>
  <si>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</si>
  <si>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</si>
  <si>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</si>
  <si>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</si>
  <si>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</si>
  <si>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</si>
  <si>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</si>
  <si>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</si>
  <si>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</si>
  <si>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</si>
  <si>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</si>
  <si>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</si>
  <si>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</si>
  <si>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</si>
  <si>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</si>
  <si>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</si>
  <si>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</si>
  <si>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</si>
  <si>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</si>
  <si>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</si>
  <si>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</si>
  <si>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</si>
  <si>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</si>
  <si>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</si>
  <si>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</si>
  <si>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</si>
  <si>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</si>
  <si>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</si>
  <si>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</si>
  <si>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</si>
  <si>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</si>
  <si>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</si>
  <si>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</si>
  <si>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</si>
  <si>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</si>
  <si>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</si>
  <si>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</si>
  <si>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</si>
  <si>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</si>
  <si>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</si>
  <si>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</si>
  <si>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</si>
  <si>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</si>
  <si>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</si>
  <si>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</si>
  <si>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</si>
  <si>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</si>
  <si>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</si>
  <si>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</si>
  <si>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</si>
  <si>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</si>
  <si>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</si>
  <si>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</si>
  <si>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</si>
  <si>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</si>
  <si>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</si>
  <si>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</si>
  <si>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</si>
  <si>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</si>
  <si>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</si>
  <si>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</si>
  <si>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</si>
  <si>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</si>
  <si>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</si>
  <si>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</si>
  <si>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</si>
  <si>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</si>
  <si>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</si>
  <si>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</si>
  <si>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</si>
  <si>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</si>
  <si>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</si>
  <si>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</si>
  <si>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</si>
  <si>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</si>
  <si>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</si>
  <si>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</si>
  <si>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</si>
  <si>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</si>
  <si>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</si>
  <si>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</si>
  <si>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</si>
  <si>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</si>
  <si>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</si>
  <si>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</si>
  <si>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</si>
  <si>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</si>
  <si>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</si>
  <si>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</si>
  <si>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</si>
  <si>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</si>
  <si>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</si>
  <si>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</si>
  <si>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</si>
  <si>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</si>
  <si>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</si>
  <si>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</si>
  <si>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</si>
  <si>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</si>
  <si>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</si>
  <si>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</si>
  <si>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</si>
  <si>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</si>
  <si>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</si>
  <si>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</si>
  <si>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</si>
  <si>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</si>
  <si>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</si>
  <si>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</si>
  <si>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</si>
  <si>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</si>
  <si>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</si>
  <si>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</si>
  <si>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</si>
  <si>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</si>
  <si>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</si>
  <si>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</si>
  <si>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</si>
  <si>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</si>
  <si>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</si>
  <si>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</si>
  <si>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</si>
  <si>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</si>
  <si>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</si>
  <si>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</si>
  <si>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</si>
  <si>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</si>
  <si>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</si>
  <si>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</si>
  <si>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</si>
  <si>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</si>
  <si>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</si>
  <si>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</si>
  <si>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</si>
  <si>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</si>
  <si>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</si>
  <si>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</si>
  <si>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</si>
  <si>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</si>
  <si>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</si>
  <si>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</si>
  <si>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</si>
  <si>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</si>
  <si>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</si>
  <si>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</si>
  <si>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</si>
  <si>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</si>
  <si>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</si>
  <si>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</si>
  <si>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</si>
  <si>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</si>
  <si>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</si>
  <si>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</si>
  <si>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</si>
  <si>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</si>
  <si>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</si>
  <si>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</si>
  <si>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</si>
  <si>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</si>
  <si>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</si>
  <si>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</si>
  <si>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</si>
  <si>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</si>
  <si>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</si>
  <si>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</si>
  <si>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</si>
  <si>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</si>
  <si>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</si>
  <si>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</si>
  <si>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</si>
  <si>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</si>
  <si>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</si>
  <si>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</si>
  <si>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</si>
  <si>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</si>
  <si>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</si>
  <si>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</si>
  <si>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</si>
  <si>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</si>
  <si>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</si>
  <si>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</si>
  <si>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</si>
  <si>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</si>
  <si>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</si>
  <si>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</si>
  <si>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</si>
  <si>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</si>
  <si>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</si>
  <si>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</si>
  <si>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</si>
  <si>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</si>
  <si>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</si>
  <si>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</si>
  <si>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</si>
  <si>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</si>
  <si>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</si>
  <si>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</si>
  <si>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</si>
  <si>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</si>
  <si>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</si>
  <si>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</si>
  <si>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</si>
  <si>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</si>
  <si>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</si>
  <si>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</si>
  <si>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</si>
  <si>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</si>
  <si>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</si>
  <si>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</si>
  <si>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</si>
  <si>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</si>
  <si>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</si>
  <si>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</si>
  <si>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</si>
  <si>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</si>
  <si>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</si>
  <si>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</si>
  <si>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</si>
  <si>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</si>
  <si>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</si>
  <si>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</si>
  <si>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</si>
  <si>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</si>
  <si>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</si>
  <si>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</si>
  <si>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</si>
  <si>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</si>
  <si>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</si>
  <si>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</si>
  <si>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</si>
  <si>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</si>
  <si>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</si>
  <si>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</si>
  <si>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</si>
  <si>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</si>
  <si>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</si>
  <si>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</si>
  <si>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</si>
  <si>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</si>
  <si>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</si>
  <si>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</si>
  <si>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</si>
  <si>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</si>
  <si>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</si>
  <si>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</si>
  <si>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</si>
  <si>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</si>
  <si>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</si>
  <si>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</si>
  <si>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</si>
  <si>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</si>
  <si>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</si>
  <si>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</si>
  <si>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</si>
  <si>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</si>
  <si>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</si>
  <si>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</si>
  <si>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</si>
  <si>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</si>
  <si>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</si>
  <si>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</si>
  <si>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</si>
  <si>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</si>
  <si>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</si>
  <si>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</si>
  <si>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</si>
  <si>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</si>
  <si>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</si>
  <si>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</si>
  <si>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</si>
  <si>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</si>
  <si>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</si>
  <si>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</si>
  <si>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</si>
  <si>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</si>
  <si>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</si>
  <si>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</si>
  <si>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</si>
  <si>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</si>
  <si>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</si>
  <si>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</si>
  <si>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</si>
  <si>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</si>
  <si>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</si>
  <si>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</si>
  <si>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</si>
  <si>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</si>
  <si>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</si>
  <si>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</si>
  <si>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</si>
  <si>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</si>
  <si>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</si>
  <si>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</si>
  <si>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</si>
  <si>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</si>
  <si>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</si>
  <si>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</si>
  <si>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</si>
  <si>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</si>
  <si>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</si>
  <si>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</si>
  <si>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</si>
  <si>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</si>
  <si>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</si>
  <si>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</si>
  <si>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</si>
  <si>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</si>
  <si>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</si>
  <si>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</si>
  <si>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</si>
  <si>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</si>
  <si>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</si>
  <si>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</si>
  <si>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</si>
  <si>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</si>
  <si>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</si>
  <si>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</si>
  <si>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</si>
  <si>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</si>
  <si>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</si>
  <si>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</si>
  <si>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</si>
  <si>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</si>
  <si>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</si>
  <si>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</si>
  <si>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</si>
  <si>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</si>
  <si>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</si>
  <si>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</si>
  <si>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</si>
  <si>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</si>
  <si>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</si>
  <si>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</si>
  <si>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</si>
  <si>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</si>
  <si>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</si>
  <si>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</si>
  <si>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</si>
  <si>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</si>
  <si>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</si>
  <si>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</si>
  <si>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</si>
  <si>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</si>
  <si>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</si>
  <si>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</si>
  <si>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</si>
  <si>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</si>
  <si>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</si>
  <si>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</si>
  <si>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</si>
  <si>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</si>
  <si>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</si>
  <si>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</si>
  <si>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</si>
  <si>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</si>
  <si>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</si>
  <si>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</si>
  <si>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</si>
  <si>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</si>
  <si>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</si>
  <si>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</si>
  <si>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</si>
  <si>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</si>
  <si>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</si>
  <si>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</si>
  <si>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</si>
  <si>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</si>
  <si>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</si>
  <si>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</si>
  <si>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</si>
  <si>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</si>
  <si>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</si>
  <si>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</si>
  <si>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</si>
  <si>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</si>
  <si>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</si>
  <si>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</si>
  <si>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</si>
  <si>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</si>
  <si>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</si>
  <si>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</si>
  <si>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</si>
  <si>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</si>
  <si>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</si>
  <si>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</si>
  <si>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</si>
  <si>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</si>
  <si>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</si>
  <si>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</si>
  <si>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</si>
  <si>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</si>
  <si>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</si>
  <si>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</si>
  <si>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</si>
  <si>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</si>
  <si>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</si>
  <si>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</si>
  <si>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</si>
  <si>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</si>
  <si>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</si>
  <si>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</si>
  <si>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</si>
  <si>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</si>
  <si>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</si>
  <si>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</si>
  <si>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</si>
  <si>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</si>
  <si>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</si>
  <si>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</si>
  <si>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</si>
  <si>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</si>
  <si>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</si>
  <si>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</si>
  <si>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</si>
  <si>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</si>
  <si>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</si>
  <si>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</si>
  <si>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</si>
  <si>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</si>
  <si>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</si>
  <si>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</si>
  <si>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</si>
  <si>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</si>
  <si>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</si>
  <si>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</si>
  <si>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</si>
  <si>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</si>
  <si>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</si>
  <si>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</si>
  <si>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</si>
  <si>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</si>
  <si>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</si>
  <si>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</si>
  <si>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</si>
  <si>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</si>
  <si>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</si>
  <si>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</si>
  <si>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</si>
  <si>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</si>
  <si>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</si>
  <si>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</si>
  <si>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</si>
  <si>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</si>
  <si>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</si>
  <si>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</si>
  <si>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</si>
  <si>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</si>
  <si>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</si>
  <si>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</si>
  <si>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</si>
  <si>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</si>
  <si>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</si>
  <si>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</si>
  <si>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</si>
  <si>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</si>
  <si>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</si>
  <si>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</si>
  <si>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</si>
  <si>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</si>
  <si>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</si>
  <si>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</si>
  <si>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</si>
  <si>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</si>
  <si>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</si>
  <si>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</si>
  <si>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</si>
  <si>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</si>
  <si>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</si>
  <si>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</si>
  <si>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</si>
  <si>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</si>
  <si>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</si>
  <si>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</si>
  <si>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</si>
  <si>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</si>
  <si>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</si>
  <si>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</si>
  <si>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</si>
  <si>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</si>
  <si>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</si>
  <si>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</si>
  <si>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</si>
  <si>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</si>
  <si>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</si>
  <si>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</si>
  <si>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</si>
  <si>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</si>
  <si>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</si>
  <si>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</si>
  <si>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</si>
  <si>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</si>
  <si>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</si>
  <si>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</si>
  <si>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</si>
  <si>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</si>
  <si>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</si>
  <si>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</si>
  <si>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</si>
  <si>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</si>
  <si>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</si>
  <si>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</si>
  <si>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</si>
  <si>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</si>
  <si>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</si>
  <si>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</si>
  <si>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</si>
  <si>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</si>
  <si>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</si>
  <si>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</si>
  <si>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</si>
  <si>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</si>
  <si>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</si>
  <si>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</si>
  <si>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</si>
  <si>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</si>
  <si>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</si>
  <si>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</si>
  <si>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</si>
  <si>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</si>
  <si>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</si>
  <si>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</si>
  <si>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</si>
  <si>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</si>
  <si>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</si>
  <si>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</si>
  <si>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</si>
  <si>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</si>
  <si>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</si>
  <si>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</si>
  <si>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</si>
  <si>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</si>
  <si>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</si>
  <si>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</si>
  <si>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</si>
  <si>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</si>
  <si>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</si>
  <si>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</si>
  <si>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</si>
  <si>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</si>
  <si>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</si>
  <si>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</si>
  <si>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</si>
  <si>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</si>
  <si>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</si>
  <si>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</si>
  <si>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</si>
  <si>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</si>
  <si>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</si>
  <si>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</si>
  <si>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</si>
  <si>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</si>
  <si>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</si>
  <si>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</si>
  <si>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</si>
  <si>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</si>
  <si>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</si>
  <si>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</si>
  <si>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</si>
  <si>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</si>
  <si>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</si>
  <si>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</si>
  <si>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</si>
  <si>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</si>
  <si>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</si>
  <si>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</si>
  <si>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</si>
  <si>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</si>
  <si>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</si>
  <si>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</si>
  <si>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</si>
  <si>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</si>
  <si>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</si>
  <si>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</si>
  <si>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</si>
  <si>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</si>
  <si>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</si>
  <si>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</si>
  <si>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</si>
  <si>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</si>
  <si>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</si>
  <si>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</si>
  <si>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</si>
  <si>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</si>
  <si>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</si>
  <si>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</si>
  <si>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</si>
  <si>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</si>
  <si>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</si>
  <si>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</si>
  <si>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</si>
  <si>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</si>
  <si>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</si>
  <si>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</si>
  <si>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</si>
  <si>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</si>
  <si>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</si>
  <si>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</si>
  <si>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</si>
  <si>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</si>
  <si>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</si>
  <si>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</si>
  <si>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</si>
  <si>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</si>
  <si>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</si>
  <si>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</si>
  <si>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</si>
  <si>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</si>
  <si>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</si>
  <si>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</si>
  <si>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</si>
  <si>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</si>
  <si>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</si>
  <si>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</si>
  <si>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</si>
  <si>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</si>
  <si>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</si>
  <si>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</si>
  <si>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</si>
  <si>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</si>
  <si>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</si>
  <si>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</si>
  <si>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</si>
  <si>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</si>
  <si>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</si>
  <si>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</si>
  <si>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</si>
  <si>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</si>
  <si>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</si>
  <si>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</si>
  <si>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</si>
  <si>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</si>
  <si>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</si>
  <si>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</si>
  <si>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</si>
  <si>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</si>
  <si>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</si>
  <si>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</si>
  <si>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</si>
  <si>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</si>
  <si>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</si>
  <si>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</si>
  <si>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</si>
  <si>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</si>
  <si>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</si>
  <si>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</si>
  <si>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</si>
  <si>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</si>
  <si>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</si>
  <si>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</si>
  <si>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</si>
  <si>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</si>
  <si>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</si>
  <si>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</si>
  <si>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</si>
  <si>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</si>
  <si>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</si>
  <si>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</si>
  <si>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</si>
  <si>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</si>
  <si>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</si>
  <si>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</si>
  <si>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</si>
  <si>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</si>
  <si>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</si>
  <si>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</si>
  <si>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</si>
  <si>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</si>
  <si>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</si>
  <si>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</si>
  <si>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</si>
  <si>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</si>
  <si>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</si>
  <si>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</si>
  <si>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</si>
  <si>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</si>
  <si>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</si>
  <si>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</si>
  <si>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</si>
  <si>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</si>
  <si>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</si>
  <si>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</si>
  <si>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</si>
  <si>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</si>
  <si>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</si>
  <si>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</si>
  <si>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</si>
  <si>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</si>
  <si>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</si>
  <si>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</si>
  <si>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</si>
  <si>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</si>
  <si>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</si>
  <si>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</si>
  <si>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</si>
  <si>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</si>
  <si>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</si>
  <si>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</si>
  <si>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</si>
  <si>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</si>
  <si>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</si>
  <si>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</si>
  <si>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</si>
  <si>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</si>
  <si>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</si>
  <si>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</si>
  <si>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</si>
  <si>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</si>
  <si>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</si>
  <si>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</si>
  <si>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</si>
  <si>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</si>
  <si>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</si>
  <si>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</si>
  <si>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</si>
  <si>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</si>
  <si>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</si>
  <si>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</si>
  <si>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</si>
  <si>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</si>
  <si>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</si>
  <si>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</si>
  <si>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</si>
  <si>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</si>
  <si>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</si>
  <si>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</si>
  <si>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</si>
  <si>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</si>
  <si>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</si>
  <si>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</si>
  <si>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</si>
  <si>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</si>
  <si>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</si>
  <si>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</si>
  <si>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</si>
  <si>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</si>
  <si>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</si>
  <si>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</si>
  <si>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</si>
  <si>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</si>
  <si>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</si>
  <si>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</si>
  <si>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</si>
  <si>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</si>
  <si>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</si>
  <si>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</si>
  <si>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</si>
  <si>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</si>
  <si>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</si>
  <si>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</si>
  <si>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</si>
  <si>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</si>
  <si>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</si>
  <si>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</si>
  <si>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</si>
  <si>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</si>
  <si>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</si>
  <si>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</si>
  <si>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</si>
  <si>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</si>
  <si>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</si>
  <si>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</si>
  <si>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</si>
  <si>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</si>
  <si>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</si>
  <si>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</si>
  <si>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</si>
  <si>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</si>
  <si>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</si>
  <si>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</si>
  <si>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</si>
  <si>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</si>
  <si>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</si>
  <si>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</si>
  <si>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</si>
  <si>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</si>
  <si>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</si>
  <si>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</si>
  <si>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</si>
  <si>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</si>
  <si>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</si>
  <si>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</si>
  <si>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</si>
  <si>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</si>
  <si>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</si>
  <si>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</si>
  <si>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</si>
  <si>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</si>
  <si>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</si>
  <si>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</si>
  <si>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</si>
  <si>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</si>
  <si>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</si>
  <si>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</si>
  <si>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</si>
  <si>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</si>
  <si>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</si>
  <si>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</si>
  <si>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</si>
  <si>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</si>
  <si>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</si>
  <si>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</si>
  <si>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</si>
  <si>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</si>
  <si>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</si>
  <si>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</si>
  <si>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</si>
  <si>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</si>
  <si>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</si>
  <si>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</si>
  <si>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</si>
  <si>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</si>
  <si>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</si>
  <si>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</si>
  <si>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</si>
  <si>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</si>
  <si>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</si>
  <si>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</si>
  <si>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</si>
  <si>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</si>
  <si>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</si>
  <si>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</si>
  <si>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</si>
  <si>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</si>
  <si>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</si>
  <si>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</si>
  <si>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</si>
  <si>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</si>
  <si>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</si>
  <si>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</si>
  <si>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</si>
  <si>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</si>
  <si>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</si>
  <si>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</si>
  <si>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</si>
  <si>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</si>
  <si>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</si>
  <si>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</si>
  <si>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</si>
  <si>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</si>
  <si>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</si>
  <si>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</si>
  <si>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</si>
  <si>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</si>
  <si>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</si>
  <si>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</si>
  <si>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</si>
  <si>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</si>
  <si>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</si>
  <si>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</si>
  <si>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</si>
  <si>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</si>
  <si>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</si>
  <si>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</si>
  <si>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</si>
  <si>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</si>
  <si>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</si>
  <si>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</si>
  <si>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</si>
  <si>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</si>
  <si>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</si>
  <si>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</si>
  <si>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</si>
  <si>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</si>
  <si>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</si>
  <si>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</si>
  <si>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</si>
  <si>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</si>
  <si>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</si>
  <si>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</si>
  <si>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</si>
  <si>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</si>
  <si>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</si>
  <si>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</si>
  <si>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</si>
  <si>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</si>
  <si>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</si>
  <si>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</si>
  <si>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</si>
  <si>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</si>
  <si>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</si>
  <si>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</si>
  <si>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</si>
  <si>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</si>
  <si>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</si>
  <si>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</si>
  <si>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</si>
  <si>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</si>
  <si>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</si>
  <si>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</si>
  <si>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</si>
  <si>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</si>
  <si>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</si>
  <si>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</si>
  <si>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</si>
  <si>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</si>
  <si>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</si>
  <si>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</si>
  <si>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</si>
  <si>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</si>
  <si>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</si>
  <si>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</si>
  <si>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</si>
  <si>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</si>
  <si>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</si>
  <si>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</si>
  <si>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</si>
  <si>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</si>
  <si>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</si>
  <si>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</si>
  <si>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</si>
  <si>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</si>
  <si>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</si>
  <si>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</si>
  <si>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</si>
  <si>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</si>
  <si>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</si>
  <si>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</si>
  <si>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</si>
  <si>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</si>
  <si>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</si>
  <si>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</si>
  <si>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</si>
  <si>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</si>
  <si>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</si>
  <si>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</si>
  <si>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</si>
  <si>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</si>
  <si>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</si>
  <si>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</si>
  <si>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</si>
  <si>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</si>
  <si>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</si>
  <si>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</si>
  <si>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</si>
  <si>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</si>
  <si>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</si>
  <si>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</si>
  <si>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</si>
  <si>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</si>
  <si>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</si>
  <si>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</si>
  <si>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</si>
  <si>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</si>
  <si>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</si>
  <si>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</si>
  <si>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</si>
  <si>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</si>
  <si>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</si>
  <si>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</si>
  <si>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</si>
  <si>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</si>
  <si>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</si>
  <si>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</si>
  <si>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</si>
  <si>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</si>
  <si>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</si>
  <si>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</si>
  <si>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</si>
  <si>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</si>
  <si>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</si>
  <si>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</si>
  <si>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</si>
  <si>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</si>
  <si>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</si>
  <si>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</si>
  <si>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</si>
  <si>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</si>
  <si>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</si>
  <si>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</si>
  <si>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</si>
  <si>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</si>
  <si>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</si>
  <si>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</si>
  <si>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</si>
  <si>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</si>
  <si>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</si>
  <si>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</si>
  <si>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</si>
  <si>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</si>
  <si>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</si>
  <si>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</si>
  <si>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</si>
  <si>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</si>
  <si>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</si>
  <si>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</si>
  <si>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</si>
  <si>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</si>
  <si>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</si>
  <si>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</si>
  <si>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</si>
  <si>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</si>
  <si>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</si>
  <si>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</si>
  <si>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</si>
  <si>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</si>
  <si>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</si>
  <si>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</si>
  <si>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</si>
  <si>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</si>
  <si>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</si>
  <si>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</si>
  <si>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</si>
  <si>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</si>
  <si>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</si>
  <si>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</si>
  <si>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</si>
  <si>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</si>
  <si>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</si>
  <si>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</si>
  <si>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</si>
  <si>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</si>
  <si>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</si>
  <si>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</si>
  <si>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</si>
  <si>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</si>
  <si>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</si>
  <si>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</si>
  <si>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</si>
  <si>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</si>
  <si>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</si>
  <si>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</si>
  <si>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</si>
  <si>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</si>
  <si>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</si>
  <si>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</si>
  <si>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</si>
  <si>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</si>
  <si>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</si>
  <si>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</si>
  <si>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</si>
  <si>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</si>
  <si>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</si>
  <si>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</si>
  <si>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</si>
  <si>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</si>
  <si>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</si>
  <si>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</si>
  <si>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</si>
  <si>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</si>
  <si>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</si>
  <si>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</si>
  <si>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</si>
  <si>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</si>
  <si>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</si>
  <si>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</si>
  <si>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</si>
  <si>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</si>
  <si>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</si>
  <si>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</si>
  <si>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</si>
  <si>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</si>
  <si>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</si>
  <si>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</si>
  <si>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</si>
  <si>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</si>
  <si>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</si>
  <si>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</si>
  <si>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</si>
  <si>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</si>
  <si>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</si>
  <si>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</si>
  <si>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</si>
  <si>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</si>
  <si>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</si>
  <si>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</si>
  <si>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</si>
  <si>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</si>
  <si>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</si>
  <si>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</si>
  <si>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</si>
  <si>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</si>
  <si>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</si>
  <si>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</si>
  <si>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</si>
  <si>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</si>
  <si>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</si>
  <si>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</si>
  <si>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</si>
  <si>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</si>
  <si>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</si>
  <si>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</si>
  <si>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</si>
  <si>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</si>
  <si>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</si>
  <si>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</si>
  <si>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</si>
  <si>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</si>
  <si>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</si>
  <si>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</si>
  <si>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</si>
  <si>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</si>
  <si>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</si>
  <si>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</si>
  <si>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</si>
  <si>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</si>
  <si>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</si>
  <si>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</si>
  <si>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</si>
  <si>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</si>
  <si>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</si>
  <si>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</si>
  <si>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</si>
  <si>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</si>
  <si>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</si>
  <si>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</si>
  <si>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</si>
  <si>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</si>
  <si>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</si>
  <si>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</si>
  <si>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</si>
  <si>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</si>
  <si>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</si>
  <si>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</si>
  <si>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</si>
  <si>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</si>
  <si>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</si>
  <si>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</si>
  <si>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</si>
  <si>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</si>
  <si>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</si>
  <si>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</si>
  <si>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</si>
  <si>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</si>
  <si>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</si>
  <si>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</si>
  <si>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</si>
  <si>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</si>
  <si>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</si>
  <si>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</si>
  <si>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</si>
  <si>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</si>
  <si>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</si>
  <si>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</si>
  <si>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</si>
  <si>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</si>
  <si>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</si>
  <si>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</si>
  <si>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</si>
  <si>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</si>
  <si>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</si>
  <si>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</si>
  <si>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</si>
  <si>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</si>
  <si>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</si>
  <si>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</si>
  <si>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</si>
  <si>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</si>
  <si>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</si>
  <si>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</si>
  <si>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</si>
  <si>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</si>
  <si>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</si>
  <si>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</si>
  <si>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</si>
  <si>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</si>
  <si>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</si>
  <si>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</si>
  <si>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</si>
  <si>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</si>
  <si>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</si>
  <si>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</si>
  <si>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</si>
  <si>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</si>
  <si>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</si>
  <si>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</si>
  <si>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</si>
  <si>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</si>
  <si>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</si>
  <si>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</si>
  <si>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</si>
  <si>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</si>
  <si>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</si>
  <si>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</si>
  <si>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</si>
  <si>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</si>
  <si>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</si>
  <si>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</si>
  <si>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</si>
  <si>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</si>
  <si>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</si>
  <si>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</si>
  <si>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</si>
  <si>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</si>
  <si>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</si>
  <si>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</si>
  <si>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</si>
  <si>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</si>
  <si>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</si>
  <si>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</si>
  <si>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</si>
  <si>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</si>
  <si>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</si>
  <si>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</si>
  <si>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</si>
  <si>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</si>
  <si>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</si>
  <si>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</si>
  <si>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</si>
  <si>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</si>
  <si>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</si>
  <si>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</si>
  <si>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</si>
  <si>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</si>
  <si>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</si>
  <si>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</si>
  <si>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</si>
  <si>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</si>
  <si>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</si>
  <si>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</si>
  <si>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</si>
  <si>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</si>
  <si>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</si>
  <si>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</si>
  <si>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</si>
  <si>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</si>
  <si>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</si>
  <si>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</si>
  <si>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</si>
  <si>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</si>
  <si>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</si>
  <si>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</si>
  <si>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</si>
  <si>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</si>
  <si>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</si>
  <si>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</si>
  <si>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</si>
  <si>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</si>
  <si>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</si>
  <si>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</si>
  <si>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</si>
  <si>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</si>
  <si>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</si>
  <si>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</si>
  <si>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</si>
  <si>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</si>
  <si>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</si>
  <si>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</si>
  <si>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</si>
  <si>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</si>
  <si>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</si>
  <si>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</si>
  <si>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</si>
  <si>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</si>
  <si>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</si>
  <si>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</si>
  <si>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</si>
  <si>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</si>
  <si>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</si>
  <si>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</si>
  <si>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</si>
  <si>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</si>
  <si>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</si>
  <si>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</si>
  <si>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</si>
  <si>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</si>
  <si>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</si>
  <si>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</si>
  <si>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</si>
  <si>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</si>
  <si>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</si>
  <si>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</si>
  <si>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</si>
  <si>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</si>
  <si>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</si>
  <si>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</si>
  <si>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</si>
  <si>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</si>
  <si>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</si>
  <si>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</si>
  <si>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</si>
  <si>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</si>
  <si>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</si>
  <si>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</si>
  <si>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</si>
  <si>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</si>
  <si>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</si>
  <si>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</si>
  <si>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</si>
  <si>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</si>
  <si>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</si>
  <si>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</si>
  <si>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</si>
  <si>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</si>
  <si>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</si>
  <si>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</si>
  <si>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</si>
  <si>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</si>
  <si>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</si>
  <si>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</si>
  <si>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</si>
  <si>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</si>
  <si>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</si>
  <si>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</si>
  <si>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</si>
  <si>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</si>
  <si>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</si>
  <si>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</si>
  <si>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</si>
  <si>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</si>
  <si>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</si>
  <si>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</si>
  <si>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</si>
  <si>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</si>
  <si>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</si>
  <si>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</si>
  <si>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</si>
  <si>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</si>
  <si>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</si>
  <si>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</si>
  <si>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</si>
  <si>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</si>
  <si>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</si>
  <si>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</si>
  <si>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</si>
  <si>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</si>
  <si>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</si>
  <si>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</si>
  <si>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</si>
  <si>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</si>
  <si>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</si>
  <si>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</si>
  <si>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</si>
  <si>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</si>
  <si>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</si>
  <si>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</si>
  <si>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</si>
  <si>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</si>
  <si>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</si>
  <si>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</si>
  <si>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</si>
  <si>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</si>
  <si>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</si>
  <si>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</si>
  <si>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</si>
  <si>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</si>
  <si>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</si>
  <si>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</si>
  <si>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</si>
  <si>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</si>
  <si>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</si>
  <si>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</si>
  <si>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</si>
  <si>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</si>
  <si>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</si>
  <si>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</si>
  <si>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</si>
  <si>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</si>
  <si>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</si>
  <si>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</si>
  <si>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</si>
  <si>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</si>
  <si>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</si>
  <si>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</si>
  <si>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</si>
  <si>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</si>
  <si>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</si>
  <si>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</si>
  <si>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</si>
  <si>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</si>
  <si>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</si>
  <si>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</si>
  <si>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</si>
  <si>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</si>
  <si>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</si>
  <si>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</si>
  <si>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</si>
  <si>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</si>
  <si>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</si>
  <si>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</si>
  <si>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</si>
  <si>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</si>
  <si>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</si>
  <si>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</si>
  <si>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</si>
  <si>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</si>
  <si>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</si>
  <si>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</si>
  <si>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</si>
  <si>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</si>
  <si>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</si>
  <si>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</si>
  <si>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</si>
  <si>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</si>
  <si>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</si>
  <si>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</si>
  <si>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</si>
  <si>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</si>
  <si>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</si>
  <si>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</si>
  <si>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</si>
  <si>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</si>
  <si>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</si>
  <si>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</si>
  <si>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</si>
  <si>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</si>
  <si>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</si>
  <si>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</si>
  <si>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</si>
  <si>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</si>
  <si>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</si>
  <si>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</si>
  <si>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</si>
  <si>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</si>
  <si>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</si>
  <si>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</si>
  <si>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</si>
  <si>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</si>
  <si>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</si>
  <si>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</si>
  <si>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</si>
  <si>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</si>
  <si>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</si>
  <si>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</si>
  <si>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</si>
  <si>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</si>
  <si>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</si>
  <si>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</si>
  <si>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</si>
  <si>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</si>
  <si>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</si>
  <si>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</si>
  <si>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</si>
  <si>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</si>
  <si>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</si>
  <si>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</si>
  <si>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</si>
  <si>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</si>
  <si>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</si>
  <si>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</si>
  <si>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</si>
  <si>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</si>
  <si>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</si>
  <si>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</si>
  <si>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</si>
  <si>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</si>
  <si>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</si>
  <si>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</si>
  <si>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</si>
  <si>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</si>
  <si>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</si>
  <si>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</si>
  <si>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</si>
  <si>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</si>
  <si>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</si>
  <si>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</si>
  <si>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</si>
  <si>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</si>
  <si>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</si>
  <si>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</si>
  <si>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</si>
  <si>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</si>
  <si>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</si>
  <si>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</si>
  <si>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</si>
  <si>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</si>
  <si>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</si>
  <si>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</si>
  <si>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</si>
  <si>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</si>
  <si>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</si>
  <si>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</si>
  <si>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</si>
  <si>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</si>
  <si>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</si>
  <si>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</si>
  <si>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</si>
  <si>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</si>
  <si>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</si>
  <si>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</si>
  <si>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</si>
  <si>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</si>
  <si>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</si>
  <si>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</si>
  <si>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</si>
  <si>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</si>
  <si>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</si>
  <si>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</si>
  <si>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</si>
  <si>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</si>
  <si>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</si>
  <si>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</si>
  <si>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</si>
  <si>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</si>
  <si>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</si>
  <si>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</si>
  <si>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</si>
  <si>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</si>
  <si>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</si>
  <si>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</si>
  <si>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</si>
  <si>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</si>
  <si>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</si>
  <si>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</si>
  <si>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</si>
  <si>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</si>
  <si>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</si>
  <si>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</si>
  <si>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</si>
  <si>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</si>
  <si>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</si>
  <si>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</si>
  <si>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</si>
  <si>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</si>
  <si>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</si>
  <si>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</si>
  <si>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</si>
  <si>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</si>
  <si>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</si>
  <si>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</si>
  <si>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</si>
  <si>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</si>
  <si>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</si>
  <si>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</si>
  <si>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</si>
  <si>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</si>
  <si>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</si>
  <si>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</si>
  <si>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</si>
  <si>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</si>
  <si>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</si>
  <si>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</si>
  <si>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</si>
  <si>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</si>
  <si>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</si>
  <si>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</si>
  <si>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</si>
  <si>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</si>
  <si>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</si>
  <si>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</si>
  <si>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</si>
  <si>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</si>
  <si>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</si>
  <si>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</si>
  <si>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</si>
  <si>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</si>
  <si>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</si>
  <si>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</si>
  <si>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</si>
  <si>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</si>
  <si>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</si>
  <si>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</si>
  <si>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</si>
  <si>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</si>
  <si>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</si>
  <si>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</si>
  <si>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</si>
  <si>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</si>
  <si>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</si>
  <si>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</si>
  <si>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</si>
  <si>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</si>
  <si>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</si>
  <si>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</si>
  <si>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</si>
  <si>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</si>
  <si>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</si>
  <si>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</si>
  <si>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</si>
  <si>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</si>
  <si>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</si>
  <si>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</si>
  <si>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</si>
  <si>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</si>
  <si>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</si>
  <si>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</si>
  <si>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</si>
  <si>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</si>
  <si>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</si>
  <si>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</si>
  <si>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</si>
  <si>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</si>
  <si>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</si>
  <si>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</si>
  <si>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</si>
  <si>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</si>
  <si>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</si>
  <si>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</si>
  <si>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</si>
  <si>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</si>
  <si>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</si>
  <si>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</si>
  <si>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</si>
  <si>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</si>
  <si>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</si>
  <si>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</si>
  <si>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</si>
  <si>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</si>
  <si>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</si>
  <si>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</si>
  <si>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</si>
  <si>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</si>
  <si>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</si>
  <si>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</si>
  <si>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</si>
  <si>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</si>
  <si>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</si>
  <si>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</si>
  <si>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</si>
  <si>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</si>
  <si>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</si>
  <si>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</si>
  <si>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</si>
  <si>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</si>
  <si>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</si>
  <si>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</si>
  <si>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</si>
  <si>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</si>
  <si>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</si>
  <si>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</si>
  <si>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</si>
  <si>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</si>
  <si>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</si>
  <si>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</si>
  <si>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</si>
  <si>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</si>
  <si>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</si>
  <si>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</si>
  <si>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</si>
  <si>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</si>
  <si>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</si>
  <si>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</si>
  <si>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</si>
  <si>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</si>
  <si>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</si>
  <si>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</si>
  <si>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</si>
  <si>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</si>
  <si>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</si>
  <si>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</si>
  <si>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</si>
  <si>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</si>
  <si>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</si>
  <si>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</si>
  <si>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</si>
  <si>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</si>
  <si>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</si>
  <si>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</si>
  <si>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</si>
  <si>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</si>
  <si>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</si>
  <si>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</si>
  <si>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</si>
  <si>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</si>
  <si>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</si>
  <si>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</si>
  <si>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</si>
  <si>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</si>
  <si>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</si>
  <si>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</si>
  <si>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</si>
  <si>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</si>
  <si>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</si>
  <si>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</si>
  <si>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</si>
  <si>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</si>
  <si>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</si>
  <si>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</si>
  <si>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</si>
  <si>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</si>
  <si>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</si>
  <si>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</si>
  <si>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</si>
  <si>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</si>
  <si>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</si>
  <si>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</si>
  <si>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</si>
  <si>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</si>
  <si>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</si>
  <si>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</si>
  <si>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</si>
  <si>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</si>
  <si>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</si>
  <si>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</si>
  <si>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</si>
  <si>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</si>
  <si>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</si>
  <si>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</si>
  <si>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</si>
  <si>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</si>
  <si>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</si>
  <si>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</si>
  <si>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</si>
  <si>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</si>
  <si>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</si>
  <si>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</si>
  <si>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</si>
  <si>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</si>
  <si>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</si>
  <si>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</si>
  <si>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</si>
  <si>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</si>
  <si>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</si>
  <si>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</si>
  <si>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</si>
  <si>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</si>
  <si>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</si>
  <si>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</si>
  <si>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</si>
  <si>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</si>
  <si>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</si>
  <si>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</si>
  <si>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</si>
  <si>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</si>
  <si>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</si>
  <si>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</si>
  <si>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</si>
  <si>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</si>
  <si>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</si>
  <si>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</si>
  <si>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</si>
  <si>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</si>
  <si>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</si>
  <si>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</si>
  <si>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</si>
  <si>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</si>
  <si>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</si>
  <si>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</si>
  <si>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</si>
  <si>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</si>
  <si>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</si>
  <si>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</si>
  <si>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</si>
  <si>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</si>
  <si>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</si>
  <si>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</si>
  <si>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</si>
  <si>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</si>
  <si>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</si>
  <si>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</si>
  <si>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</si>
  <si>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</si>
  <si>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</si>
  <si>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</si>
  <si>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</si>
  <si>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</si>
  <si>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</si>
  <si>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</si>
  <si>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</si>
  <si>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</si>
  <si>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</si>
  <si>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</si>
  <si>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</si>
  <si>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</si>
  <si>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</si>
  <si>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</si>
  <si>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</si>
  <si>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</si>
  <si>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</si>
  <si>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</si>
  <si>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</si>
  <si>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</si>
  <si>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</si>
  <si>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</si>
  <si>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</si>
  <si>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</si>
  <si>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</si>
  <si>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</si>
  <si>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</si>
  <si>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</si>
  <si>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</si>
  <si>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</si>
  <si>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</si>
  <si>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</si>
  <si>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</si>
  <si>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</si>
  <si>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</si>
  <si>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</si>
  <si>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</si>
  <si>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</si>
  <si>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</si>
  <si>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</si>
  <si>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</si>
  <si>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</si>
  <si>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</si>
  <si>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</si>
  <si>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</si>
  <si>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</si>
  <si>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</si>
  <si>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</si>
  <si>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</si>
  <si>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</si>
  <si>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</si>
  <si>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</si>
  <si>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</si>
  <si>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</si>
  <si>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</si>
  <si>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</si>
  <si>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</si>
  <si>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</si>
  <si>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</si>
  <si>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</si>
  <si>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</si>
  <si>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</si>
  <si>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</si>
  <si>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</si>
  <si>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</si>
  <si>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</si>
  <si>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</si>
  <si>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</si>
  <si>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</si>
  <si>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</si>
  <si>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</si>
  <si>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</si>
  <si>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</si>
  <si>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</si>
  <si>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</si>
  <si>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</si>
  <si>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</si>
  <si>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</si>
  <si>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</si>
  <si>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</si>
  <si>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</si>
  <si>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</si>
  <si>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</si>
  <si>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</si>
  <si>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</si>
  <si>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</si>
  <si>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</si>
  <si>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</si>
  <si>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</si>
  <si>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</si>
  <si>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</si>
  <si>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</si>
  <si>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</si>
  <si>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</si>
  <si>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</si>
  <si>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</si>
  <si>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</si>
  <si>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</si>
  <si>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</si>
  <si>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</si>
  <si>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</si>
  <si>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</si>
  <si>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</si>
  <si>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</si>
  <si>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</si>
  <si>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</si>
  <si>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</si>
  <si>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</si>
  <si>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</si>
  <si>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</si>
  <si>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</si>
  <si>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</si>
  <si>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</si>
  <si>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</si>
  <si>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</si>
  <si>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</si>
  <si>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</si>
  <si>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</si>
  <si>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</si>
  <si>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</si>
  <si>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</si>
  <si>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</si>
  <si>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</si>
  <si>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</si>
  <si>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</si>
  <si>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</si>
  <si>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</si>
  <si>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</si>
  <si>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</si>
  <si>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</si>
  <si>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</si>
  <si>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</si>
  <si>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</si>
  <si>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</si>
  <si>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</si>
  <si>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</si>
  <si>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</si>
  <si>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</si>
  <si>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</si>
  <si>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</si>
  <si>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</si>
  <si>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</si>
  <si>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</si>
  <si>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</si>
  <si>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</si>
  <si>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</si>
  <si>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</si>
  <si>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</si>
  <si>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</si>
  <si>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</si>
  <si>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</si>
  <si>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</si>
  <si>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</si>
  <si>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</si>
  <si>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</si>
  <si>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</si>
  <si>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</si>
  <si>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</si>
  <si>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</si>
  <si>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</si>
  <si>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</si>
  <si>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</si>
  <si>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</si>
  <si>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</si>
  <si>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</si>
  <si>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</si>
  <si>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</si>
  <si>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</si>
  <si>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</si>
  <si>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</si>
  <si>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</si>
  <si>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</si>
  <si>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</si>
  <si>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</si>
  <si>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</si>
  <si>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</si>
  <si>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</si>
  <si>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</si>
  <si>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</si>
  <si>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</si>
  <si>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</si>
  <si>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</si>
  <si>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</si>
  <si>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</si>
  <si>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</si>
  <si>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</si>
  <si>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</si>
  <si>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</si>
  <si>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</si>
  <si>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</si>
  <si>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</si>
  <si>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</si>
  <si>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</si>
  <si>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</si>
  <si>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</si>
  <si>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</si>
  <si>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</si>
  <si>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</si>
  <si>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</si>
  <si>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</si>
  <si>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</si>
  <si>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</si>
  <si>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</si>
  <si>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</si>
  <si>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</si>
  <si>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</si>
  <si>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</si>
  <si>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</si>
  <si>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</si>
  <si>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</si>
  <si>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</si>
  <si>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</si>
  <si>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</si>
  <si>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</si>
  <si>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</si>
  <si>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</si>
  <si>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</si>
  <si>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</si>
  <si>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</si>
  <si>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</si>
  <si>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</si>
  <si>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</si>
  <si>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</si>
  <si>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</si>
  <si>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</si>
  <si>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</si>
  <si>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</si>
  <si>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</si>
  <si>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</si>
  <si>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</si>
  <si>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</si>
  <si>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</si>
  <si>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</si>
  <si>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</si>
  <si>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</si>
  <si>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</si>
  <si>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</si>
  <si>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</si>
  <si>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</si>
  <si>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</si>
  <si>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</si>
  <si>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</si>
  <si>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</si>
  <si>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</si>
  <si>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</si>
  <si>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</si>
  <si>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</si>
  <si>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</si>
  <si>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</si>
  <si>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</si>
  <si>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</si>
  <si>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</si>
  <si>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</si>
  <si>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</si>
  <si>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</si>
  <si>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</si>
  <si>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</si>
  <si>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</si>
  <si>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</si>
  <si>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</si>
  <si>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</si>
  <si>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</si>
  <si>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</si>
  <si>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</si>
  <si>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</si>
  <si>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</si>
  <si>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</si>
  <si>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</si>
  <si>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</si>
  <si>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</si>
  <si>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</si>
  <si>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</si>
  <si>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</si>
  <si>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</si>
  <si>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</si>
  <si>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</si>
  <si>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</si>
  <si>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</si>
  <si>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</si>
  <si>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</si>
  <si>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</si>
  <si>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</si>
  <si>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</si>
  <si>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</si>
  <si>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</si>
  <si>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</si>
  <si>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</si>
  <si>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</si>
  <si>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</si>
  <si>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</si>
  <si>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</si>
  <si>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</si>
  <si>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</si>
  <si>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</si>
  <si>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</si>
  <si>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</si>
  <si>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</si>
  <si>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</si>
  <si>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</si>
  <si>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</si>
  <si>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</si>
  <si>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</si>
  <si>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</si>
  <si>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</si>
  <si>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</si>
  <si>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</si>
  <si>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</si>
  <si>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</si>
  <si>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</si>
  <si>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</si>
  <si>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</si>
  <si>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</si>
  <si>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</si>
  <si>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</si>
  <si>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</si>
  <si>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</si>
  <si>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</si>
  <si>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</si>
  <si>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</si>
  <si>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</si>
  <si>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</si>
  <si>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</si>
  <si>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</si>
  <si>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</si>
  <si>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</si>
  <si>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</si>
  <si>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</si>
  <si>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</si>
  <si>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</si>
  <si>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</si>
  <si>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</si>
  <si>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</si>
  <si>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</si>
  <si>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</si>
  <si>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</si>
  <si>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</si>
  <si>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</si>
  <si>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</si>
  <si>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</si>
  <si>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</si>
  <si>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</si>
  <si>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</si>
  <si>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</si>
  <si>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</si>
  <si>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</si>
  <si>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</si>
  <si>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</si>
  <si>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</si>
  <si>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</si>
  <si>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</si>
  <si>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</si>
  <si>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</si>
  <si>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</si>
  <si>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</si>
  <si>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</si>
  <si>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</si>
  <si>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</si>
  <si>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</si>
  <si>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</si>
  <si>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</si>
  <si>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</si>
  <si>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</si>
  <si>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</si>
  <si>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</si>
  <si>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</si>
  <si>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</si>
  <si>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</si>
  <si>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</si>
  <si>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</si>
  <si>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</si>
  <si>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</si>
  <si>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</si>
  <si>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</si>
  <si>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</si>
  <si>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</si>
  <si>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</si>
  <si>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</si>
  <si>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</si>
  <si>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</si>
  <si>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</si>
  <si>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</si>
  <si>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</si>
  <si>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</si>
  <si>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</si>
  <si>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</si>
  <si>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</si>
  <si>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</si>
  <si>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</si>
  <si>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</si>
  <si>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</si>
  <si>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</si>
  <si>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</si>
  <si>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</si>
  <si>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</si>
  <si>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</si>
  <si>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</si>
  <si>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</si>
  <si>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</si>
  <si>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</si>
  <si>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</si>
  <si>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</si>
  <si>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</si>
  <si>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</si>
  <si>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</si>
  <si>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</si>
  <si>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</si>
  <si>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</si>
  <si>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</si>
  <si>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</si>
  <si>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</si>
  <si>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</si>
  <si>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</si>
  <si>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</si>
  <si>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</si>
  <si>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</si>
  <si>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</si>
  <si>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</si>
  <si>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</si>
  <si>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</si>
  <si>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</si>
  <si>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</si>
  <si>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</si>
  <si>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</si>
  <si>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</si>
  <si>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</si>
  <si>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</si>
  <si>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</si>
  <si>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</si>
  <si>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</si>
  <si>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</si>
  <si>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</si>
  <si>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</si>
  <si>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</si>
  <si>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</si>
  <si>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</si>
  <si>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</si>
  <si>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</si>
  <si>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</si>
  <si>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</si>
  <si>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</si>
  <si>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</si>
  <si>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</si>
  <si>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</si>
  <si>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</si>
  <si>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</si>
  <si>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</si>
  <si>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</si>
  <si>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</si>
  <si>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</si>
  <si>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</si>
  <si>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</si>
  <si>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</si>
  <si>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</si>
  <si>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</si>
  <si>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</si>
  <si>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</si>
  <si>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</si>
  <si>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</si>
  <si>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</si>
  <si>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</si>
  <si>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</si>
  <si>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</si>
  <si>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</si>
  <si>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</si>
  <si>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</si>
  <si>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</si>
  <si>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</si>
  <si>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</si>
  <si>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</si>
  <si>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</si>
  <si>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</si>
  <si>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</si>
  <si>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</si>
  <si>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</si>
  <si>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</si>
  <si>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</si>
  <si>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</si>
  <si>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</si>
  <si>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</si>
  <si>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</si>
  <si>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</si>
  <si>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</si>
  <si>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</si>
  <si>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</si>
  <si>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</si>
  <si>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</si>
  <si>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</si>
  <si>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</si>
  <si>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</si>
  <si>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</si>
  <si>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</si>
  <si>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</si>
  <si>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</si>
  <si>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</si>
  <si>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</si>
  <si>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</si>
  <si>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</si>
  <si>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</si>
  <si>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</si>
  <si>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</si>
  <si>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</si>
  <si>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</si>
  <si>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</si>
  <si>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</si>
  <si>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</si>
  <si>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</si>
  <si>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</si>
  <si>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</si>
  <si>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</si>
  <si>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</si>
  <si>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</si>
  <si>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</si>
  <si>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</si>
  <si>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</si>
  <si>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</si>
  <si>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</si>
  <si>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</si>
  <si>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</si>
  <si>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</si>
  <si>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</si>
  <si>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</si>
  <si>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</si>
  <si>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</si>
  <si>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</si>
  <si>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</si>
  <si>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</si>
  <si>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</si>
  <si>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</si>
  <si>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</si>
  <si>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</si>
  <si>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</si>
  <si>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</si>
  <si>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</si>
  <si>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</si>
  <si>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</si>
  <si>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</si>
  <si>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</si>
  <si>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</si>
  <si>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</si>
  <si>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</si>
  <si>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</si>
  <si>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</si>
  <si>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</si>
  <si>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</si>
  <si>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</si>
  <si>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</si>
  <si>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</si>
  <si>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</si>
  <si>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</si>
  <si>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</si>
  <si>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</si>
  <si>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</si>
  <si>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</si>
  <si>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</si>
  <si>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</si>
  <si>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</si>
  <si>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</si>
  <si>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</si>
  <si>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</si>
  <si>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</si>
  <si>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</si>
  <si>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</si>
  <si>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</si>
  <si>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</si>
  <si>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</si>
  <si>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</si>
  <si>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</si>
  <si>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</si>
  <si>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</si>
  <si>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</si>
  <si>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</si>
  <si>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</si>
  <si>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</si>
  <si>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</si>
  <si>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</si>
  <si>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</si>
  <si>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</si>
  <si>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</si>
  <si>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</si>
  <si>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</si>
  <si>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</si>
  <si>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</si>
  <si>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</si>
  <si>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</si>
  <si>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</si>
  <si>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</si>
  <si>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</si>
  <si>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</si>
  <si>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</si>
  <si>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</si>
  <si>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</si>
  <si>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</si>
  <si>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</si>
  <si>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</si>
  <si>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</si>
  <si>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</si>
  <si>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</si>
  <si>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</si>
  <si>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</si>
  <si>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</si>
  <si>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</si>
  <si>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</si>
  <si>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</si>
  <si>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</si>
  <si>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</si>
  <si>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</si>
  <si>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</si>
  <si>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</si>
  <si>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</si>
  <si>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</si>
  <si>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</si>
  <si>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</si>
  <si>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</si>
  <si>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</si>
  <si>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</si>
  <si>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</si>
  <si>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</si>
  <si>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</si>
  <si>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</si>
  <si>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</si>
  <si>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</si>
  <si>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</si>
  <si>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</si>
  <si>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</si>
  <si>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</si>
  <si>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</si>
  <si>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</si>
  <si>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</si>
  <si>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</si>
  <si>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</si>
  <si>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</si>
  <si>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</si>
  <si>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</si>
  <si>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</si>
  <si>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</si>
  <si>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</si>
  <si>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</si>
  <si>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</si>
  <si>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</si>
  <si>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</si>
  <si>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</si>
  <si>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</si>
  <si>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</si>
  <si>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</si>
  <si>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</si>
  <si>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</si>
  <si>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</si>
  <si>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</si>
  <si>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</si>
  <si>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</si>
  <si>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</si>
  <si>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</si>
  <si>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</si>
  <si>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</si>
  <si>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</si>
  <si>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</si>
  <si>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</si>
  <si>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</si>
  <si>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</si>
  <si>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</si>
  <si>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</si>
  <si>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</si>
  <si>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</si>
  <si>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</si>
  <si>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</si>
  <si>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</si>
  <si>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</si>
  <si>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</si>
  <si>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</si>
  <si>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</si>
  <si>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</si>
  <si>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</si>
  <si>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</si>
  <si>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</si>
  <si>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</si>
  <si>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</si>
  <si>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</si>
  <si>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</si>
  <si>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</si>
  <si>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</si>
  <si>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</si>
  <si>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</si>
  <si>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</si>
  <si>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</si>
  <si>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</si>
  <si>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</si>
  <si>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</si>
  <si>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</si>
  <si>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</si>
  <si>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</si>
  <si>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</si>
  <si>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</si>
  <si>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</si>
  <si>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</si>
  <si>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</si>
  <si>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</si>
  <si>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</si>
  <si>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</si>
  <si>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</si>
  <si>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</si>
  <si>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</si>
  <si>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</si>
  <si>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</si>
  <si>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</si>
  <si>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</si>
  <si>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</si>
  <si>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</si>
  <si>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</si>
  <si>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</si>
  <si>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</si>
  <si>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</si>
  <si>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</si>
  <si>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</si>
  <si>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</si>
  <si>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</si>
  <si>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</si>
  <si>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</si>
  <si>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</si>
  <si>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</si>
  <si>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</si>
  <si>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</si>
  <si>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</si>
  <si>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</si>
  <si>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</si>
  <si>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</si>
  <si>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</si>
  <si>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</si>
  <si>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</si>
  <si>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</si>
  <si>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</si>
  <si>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</si>
  <si>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</si>
  <si>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</si>
  <si>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</si>
  <si>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</si>
  <si>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</si>
  <si>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</si>
  <si>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</si>
  <si>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</si>
  <si>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</si>
  <si>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</si>
  <si>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</si>
  <si>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</si>
  <si>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</si>
  <si>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</si>
  <si>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</si>
  <si>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</si>
  <si>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</si>
  <si>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</si>
  <si>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</si>
  <si>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</si>
  <si>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</si>
  <si>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</si>
  <si>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</si>
  <si>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</si>
  <si>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</si>
  <si>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</si>
  <si>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</si>
  <si>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</si>
  <si>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</si>
  <si>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</si>
  <si>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</si>
  <si>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</si>
  <si>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</si>
  <si>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</si>
  <si>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</si>
  <si>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</si>
  <si>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</si>
  <si>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</si>
  <si>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</si>
  <si>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</si>
  <si>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</si>
  <si>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</si>
  <si>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</si>
  <si>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</si>
  <si>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</si>
  <si>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</si>
  <si>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</si>
  <si>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</si>
  <si>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</si>
  <si>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</si>
  <si>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</si>
  <si>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</si>
  <si>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</si>
  <si>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</si>
  <si>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</si>
  <si>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</si>
  <si>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</si>
  <si>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</si>
  <si>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</si>
  <si>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</si>
  <si>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</si>
  <si>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</si>
  <si>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</si>
  <si>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</si>
  <si>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</si>
  <si>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</si>
  <si>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</si>
  <si>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</si>
  <si>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</si>
  <si>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</si>
  <si>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</si>
  <si>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</si>
  <si>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</si>
  <si>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</si>
  <si>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</si>
  <si>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</si>
  <si>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</si>
  <si>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</si>
  <si>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</si>
  <si>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</si>
  <si>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</si>
  <si>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</si>
  <si>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</si>
  <si>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</si>
  <si>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</si>
  <si>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</si>
  <si>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</si>
  <si>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</si>
  <si>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</si>
  <si>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</si>
  <si>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</si>
  <si>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</si>
  <si>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</si>
  <si>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</si>
  <si>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</si>
  <si>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</si>
  <si>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</si>
  <si>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</si>
  <si>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</si>
  <si>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</si>
  <si>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</si>
  <si>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</si>
  <si>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</si>
  <si>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</si>
  <si>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</si>
  <si>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</si>
  <si>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</si>
  <si>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</si>
  <si>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</si>
  <si>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</si>
  <si>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</si>
  <si>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</si>
  <si>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</si>
  <si>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</si>
  <si>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</si>
  <si>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</si>
  <si>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</si>
  <si>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</si>
  <si>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</si>
  <si>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</si>
  <si>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</si>
  <si>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</si>
  <si>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</si>
  <si>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</si>
  <si>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</si>
  <si>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</si>
  <si>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</si>
  <si>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</si>
  <si>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</si>
  <si>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</si>
  <si>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</si>
  <si>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</si>
  <si>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</si>
  <si>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</si>
  <si>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</si>
  <si>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</si>
  <si>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</si>
  <si>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</si>
  <si>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</si>
  <si>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</si>
  <si>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</si>
  <si>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</si>
  <si>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</si>
  <si>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</si>
  <si>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</si>
  <si>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</si>
  <si>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</si>
  <si>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</si>
  <si>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</si>
  <si>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</si>
  <si>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</si>
  <si>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</si>
  <si>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</si>
  <si>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</si>
  <si>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</si>
  <si>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</si>
  <si>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</si>
  <si>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</si>
  <si>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</si>
  <si>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</si>
  <si>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</si>
  <si>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</si>
  <si>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</si>
  <si>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</si>
  <si>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</si>
  <si>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</si>
  <si>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</si>
  <si>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</si>
  <si>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</si>
  <si>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</si>
  <si>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</si>
  <si>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</si>
  <si>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</si>
  <si>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</si>
  <si>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</si>
  <si>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</si>
  <si>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</si>
  <si>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</si>
  <si>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</si>
  <si>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</si>
  <si>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</si>
  <si>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</si>
  <si>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</si>
  <si>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</si>
  <si>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</si>
  <si>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</si>
  <si>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</si>
  <si>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</si>
  <si>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</si>
  <si>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</si>
  <si>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</si>
  <si>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</si>
  <si>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</si>
  <si>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</si>
  <si>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</si>
  <si>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</si>
  <si>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</si>
  <si>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</si>
  <si>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</si>
  <si>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</si>
  <si>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</si>
  <si>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</si>
  <si>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</si>
  <si>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</si>
  <si>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</si>
  <si>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</si>
  <si>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</si>
  <si>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</si>
  <si>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</si>
  <si>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</si>
  <si>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</si>
  <si>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</si>
  <si>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</si>
  <si>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</si>
  <si>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</si>
  <si>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</si>
  <si>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</si>
  <si>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</si>
  <si>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</si>
  <si>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</si>
  <si>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</si>
  <si>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</si>
  <si>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</si>
  <si>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</si>
  <si>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</si>
  <si>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</si>
  <si>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</si>
  <si>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</si>
  <si>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</si>
  <si>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</si>
  <si>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</si>
  <si>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</si>
  <si>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</si>
  <si>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</si>
  <si>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</si>
  <si>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</si>
  <si>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</si>
  <si>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</si>
  <si>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</si>
  <si>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</si>
  <si>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</si>
  <si>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</si>
  <si>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</si>
  <si>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</si>
  <si>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</si>
  <si>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</si>
  <si>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</si>
  <si>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</si>
  <si>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</si>
  <si>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</si>
  <si>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</si>
  <si>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</si>
  <si>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</si>
  <si>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</si>
  <si>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</si>
  <si>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</si>
  <si>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</si>
  <si>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</si>
  <si>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</si>
  <si>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</si>
  <si>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</si>
  <si>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</si>
  <si>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</si>
  <si>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</si>
  <si>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</si>
  <si>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</si>
  <si>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</si>
  <si>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</si>
  <si>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</si>
  <si>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</si>
  <si>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</si>
  <si>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</si>
  <si>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</si>
  <si>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</si>
  <si>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</si>
  <si>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</si>
  <si>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</si>
  <si>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</si>
  <si>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</si>
  <si>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</si>
  <si>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</si>
  <si>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</si>
  <si>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</si>
  <si>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</si>
  <si>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</si>
  <si>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</si>
  <si>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</si>
  <si>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</si>
  <si>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</si>
  <si>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</si>
  <si>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</si>
  <si>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</si>
  <si>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</si>
  <si>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</si>
  <si>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</si>
  <si>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</si>
  <si>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</si>
  <si>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</si>
  <si>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</si>
  <si>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</si>
  <si>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</si>
  <si>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</si>
  <si>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</si>
  <si>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</si>
  <si>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</si>
  <si>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</si>
  <si>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</si>
  <si>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</si>
  <si>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</si>
  <si>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</si>
  <si>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</si>
  <si>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</si>
  <si>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</si>
  <si>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</si>
  <si>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</si>
  <si>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</si>
  <si>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</si>
  <si>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</si>
  <si>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</si>
  <si>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</si>
  <si>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</si>
  <si>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</si>
  <si>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</si>
  <si>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</si>
  <si>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</si>
  <si>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</si>
  <si>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</si>
  <si>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</si>
  <si>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</si>
  <si>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</si>
  <si>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</si>
  <si>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</si>
  <si>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</si>
  <si>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</si>
  <si>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</si>
  <si>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</si>
  <si>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</si>
  <si>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</si>
  <si>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</si>
  <si>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</si>
  <si>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</si>
  <si>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</si>
  <si>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</si>
  <si>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</si>
  <si>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</si>
  <si>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</si>
  <si>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</si>
  <si>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</si>
  <si>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</si>
  <si>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</si>
  <si>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</si>
  <si>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</si>
  <si>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</si>
  <si>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</si>
  <si>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</si>
  <si>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</si>
  <si>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</si>
  <si>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</si>
  <si>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</si>
  <si>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</si>
  <si>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</si>
  <si>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</si>
  <si>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</si>
  <si>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</si>
  <si>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</si>
  <si>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</si>
  <si>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</si>
  <si>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</si>
  <si>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</si>
  <si>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</si>
  <si>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</si>
  <si>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</si>
  <si>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</si>
  <si>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</si>
  <si>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</si>
  <si>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</si>
  <si>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</si>
  <si>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</si>
  <si>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</si>
  <si>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</si>
  <si>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</si>
  <si>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</si>
  <si>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</si>
  <si>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</si>
  <si>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</si>
  <si>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</si>
  <si>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</si>
  <si>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</si>
  <si>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</si>
  <si>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</si>
  <si>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</si>
  <si>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</si>
  <si>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</si>
  <si>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</si>
  <si>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</si>
  <si>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</si>
  <si>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</si>
  <si>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</si>
  <si>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</si>
  <si>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</si>
  <si>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</si>
  <si>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</si>
  <si>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</si>
  <si>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</si>
  <si>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</si>
  <si>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</si>
  <si>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</si>
  <si>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</si>
  <si>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</si>
  <si>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</si>
  <si>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</si>
  <si>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</si>
  <si>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</si>
  <si>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</si>
  <si>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</si>
  <si>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</si>
  <si>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</si>
  <si>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</si>
  <si>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</si>
  <si>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</si>
  <si>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</si>
  <si>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</si>
  <si>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</si>
  <si>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</si>
  <si>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</si>
  <si>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</si>
  <si>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</si>
  <si>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</si>
  <si>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</si>
  <si>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</si>
  <si>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</si>
  <si>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</si>
  <si>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</si>
  <si>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</si>
  <si>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</si>
  <si>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</si>
  <si>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</si>
  <si>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</si>
  <si>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</si>
  <si>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</si>
  <si>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</si>
  <si>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</si>
  <si>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</si>
  <si>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</si>
  <si>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</si>
  <si>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</si>
  <si>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</si>
  <si>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</si>
  <si>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</si>
  <si>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</si>
  <si>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</si>
  <si>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</si>
  <si>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</si>
  <si>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</si>
  <si>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</si>
  <si>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</si>
  <si>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</si>
  <si>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</si>
  <si>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</si>
  <si>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</si>
  <si>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</si>
  <si>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</si>
  <si>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</si>
  <si>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</si>
  <si>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</si>
  <si>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</si>
  <si>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</si>
  <si>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</si>
  <si>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</si>
  <si>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</si>
  <si>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</si>
  <si>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</si>
  <si>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</si>
  <si>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</si>
  <si>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</si>
  <si>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</si>
  <si>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</si>
  <si>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</si>
  <si>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</si>
  <si>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</si>
  <si>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</si>
  <si>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</si>
  <si>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</si>
  <si>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</si>
  <si>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</si>
  <si>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</si>
  <si>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</si>
  <si>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</si>
  <si>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</si>
  <si>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</si>
  <si>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</si>
  <si>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</si>
  <si>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</si>
  <si>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</si>
  <si>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</si>
  <si>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</si>
  <si>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</si>
  <si>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</si>
  <si>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</si>
  <si>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</si>
  <si>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</si>
  <si>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</si>
  <si>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</si>
  <si>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</si>
  <si>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</si>
  <si>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</si>
  <si>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</si>
  <si>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</si>
  <si>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</si>
  <si>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</si>
  <si>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</si>
  <si>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</si>
  <si>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</si>
  <si>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</si>
  <si>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</si>
  <si>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</si>
  <si>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</si>
  <si>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</si>
  <si>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</si>
  <si>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</si>
  <si>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</si>
  <si>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</si>
  <si>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</si>
  <si>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</si>
  <si>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</si>
  <si>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</si>
  <si>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</si>
  <si>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</si>
  <si>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</si>
  <si>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</si>
  <si>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</si>
  <si>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</si>
  <si>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</si>
  <si>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</si>
  <si>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</si>
  <si>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</si>
  <si>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</si>
  <si>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</si>
  <si>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</si>
  <si>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</si>
  <si>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</si>
  <si>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</si>
  <si>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</si>
  <si>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</si>
  <si>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</si>
  <si>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</si>
  <si>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</si>
  <si>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</si>
  <si>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</si>
  <si>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</si>
  <si>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</si>
  <si>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</si>
  <si>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</si>
  <si>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</si>
  <si>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</si>
  <si>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</si>
  <si>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</si>
  <si>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</si>
  <si>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</si>
  <si>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</si>
  <si>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</si>
  <si>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</si>
  <si>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</si>
  <si>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</si>
  <si>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</si>
  <si>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</si>
  <si>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</si>
  <si>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</si>
  <si>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</si>
  <si>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</si>
  <si>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</si>
  <si>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</si>
  <si>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</si>
  <si>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</si>
  <si>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</si>
  <si>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</si>
  <si>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</si>
  <si>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</si>
  <si>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</si>
  <si>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</si>
  <si>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</si>
  <si>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</si>
  <si>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</si>
  <si>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</si>
  <si>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</si>
  <si>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</si>
  <si>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</si>
  <si>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</si>
  <si>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</si>
  <si>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</si>
  <si>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</si>
  <si>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</si>
  <si>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</si>
  <si>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</si>
  <si>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</si>
  <si>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</si>
  <si>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</si>
  <si>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</si>
  <si>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</si>
  <si>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</si>
  <si>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</si>
  <si>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</si>
  <si>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</si>
  <si>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</si>
  <si>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</si>
  <si>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</si>
  <si>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</si>
  <si>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</si>
  <si>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</si>
  <si>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</si>
  <si>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</si>
  <si>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</si>
  <si>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</si>
  <si>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</si>
  <si>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</si>
  <si>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</si>
  <si>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</si>
  <si>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</si>
  <si>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</si>
  <si>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</si>
  <si>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</si>
  <si>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</si>
  <si>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</si>
  <si>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</si>
  <si>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</si>
  <si>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</si>
  <si>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</si>
  <si>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</si>
  <si>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</si>
  <si>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</si>
  <si>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</si>
  <si>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</si>
  <si>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</si>
  <si>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</si>
  <si>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</si>
  <si>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</si>
  <si>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</si>
  <si>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</si>
  <si>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</si>
  <si>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</si>
  <si>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</si>
  <si>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</si>
  <si>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</si>
  <si>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</si>
  <si>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</si>
  <si>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</si>
  <si>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</si>
  <si>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</si>
  <si>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</si>
  <si>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</si>
  <si>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</si>
  <si>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</si>
  <si>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</si>
  <si>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</si>
  <si>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</si>
  <si>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</si>
  <si>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</si>
  <si>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</si>
  <si>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</si>
  <si>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</si>
  <si>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</si>
  <si>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</si>
  <si>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</si>
  <si>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</si>
  <si>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</si>
  <si>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</si>
  <si>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</si>
  <si>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</si>
  <si>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</si>
  <si>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</si>
  <si>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</si>
  <si>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</si>
  <si>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</si>
  <si>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</si>
  <si>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</si>
  <si>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</si>
  <si>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</si>
  <si>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</si>
  <si>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</si>
  <si>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</si>
  <si>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</si>
  <si>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</si>
  <si>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</si>
  <si>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</si>
  <si>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</si>
  <si>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</si>
  <si>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</si>
  <si>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</si>
  <si>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</si>
  <si>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</si>
  <si>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</si>
  <si>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</si>
  <si>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</si>
  <si>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</si>
  <si>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</si>
  <si>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</si>
  <si>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</si>
  <si>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</si>
  <si>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</si>
  <si>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</si>
  <si>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</si>
  <si>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</si>
  <si>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</si>
  <si>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</si>
  <si>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</si>
  <si>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</si>
  <si>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</si>
  <si>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</si>
  <si>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</si>
  <si>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</si>
  <si>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</si>
  <si>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</si>
  <si>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</si>
  <si>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</si>
  <si>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</si>
  <si>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</si>
  <si>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</si>
  <si>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</si>
  <si>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</si>
  <si>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</si>
  <si>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</si>
  <si>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</si>
  <si>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</si>
  <si>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</si>
  <si>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</si>
  <si>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</si>
  <si>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</si>
  <si>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</si>
  <si>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</si>
  <si>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</si>
  <si>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</si>
  <si>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</si>
  <si>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</si>
  <si>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</si>
  <si>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</si>
  <si>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</si>
  <si>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</si>
  <si>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</si>
  <si>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</si>
  <si>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</si>
  <si>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</si>
  <si>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</si>
  <si>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</si>
  <si>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</si>
  <si>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</si>
  <si>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</si>
  <si>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</si>
  <si>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</si>
  <si>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</si>
  <si>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</si>
  <si>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</si>
  <si>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</si>
  <si>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</si>
  <si>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</si>
  <si>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</si>
  <si>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</si>
  <si>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</si>
  <si>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</si>
  <si>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</si>
  <si>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</si>
  <si>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</si>
  <si>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</si>
  <si>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</si>
  <si>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</si>
  <si>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</si>
  <si>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</si>
  <si>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</si>
  <si>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</si>
  <si>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</si>
  <si>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</si>
  <si>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</si>
  <si>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</si>
  <si>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</si>
  <si>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</si>
  <si>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</si>
  <si>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</si>
  <si>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</si>
  <si>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</si>
  <si>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</si>
  <si>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</si>
  <si>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</si>
  <si>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</si>
  <si>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</si>
  <si>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</si>
  <si>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</si>
  <si>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</si>
  <si>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</si>
  <si>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</si>
  <si>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</si>
  <si>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</si>
  <si>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</si>
  <si>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</si>
  <si>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</si>
  <si>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</si>
  <si>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</si>
  <si>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</si>
  <si>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</si>
  <si>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</si>
  <si>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</si>
  <si>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</si>
  <si>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</si>
  <si>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</si>
  <si>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</si>
  <si>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</si>
  <si>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</si>
  <si>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</si>
  <si>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</si>
  <si>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</si>
  <si>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</si>
  <si>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</si>
  <si>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</si>
  <si>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</si>
  <si>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</si>
  <si>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</si>
  <si>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</si>
  <si>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</si>
  <si>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</si>
  <si>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</si>
  <si>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</si>
  <si>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</si>
  <si>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</si>
  <si>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</si>
  <si>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</si>
  <si>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</si>
  <si>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</si>
  <si>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</si>
  <si>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</si>
  <si>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</si>
  <si>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</si>
  <si>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</si>
  <si>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</si>
  <si>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</si>
  <si>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</si>
  <si>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</si>
  <si>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</si>
  <si>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</si>
  <si>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</si>
  <si>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</si>
  <si>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</si>
  <si>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</si>
  <si>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</si>
  <si>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</si>
  <si>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</si>
  <si>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</si>
  <si>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</si>
  <si>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</si>
  <si>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</si>
  <si>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</si>
  <si>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</si>
  <si>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</si>
  <si>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</si>
  <si>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</si>
  <si>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</si>
  <si>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</si>
  <si>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</si>
  <si>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</si>
  <si>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</si>
  <si>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</si>
  <si>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</si>
  <si>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</si>
  <si>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</si>
  <si>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</si>
  <si>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</si>
  <si>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</si>
  <si>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</si>
  <si>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</si>
  <si>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</si>
  <si>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</si>
  <si>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</si>
  <si>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</si>
  <si>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</si>
  <si>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</si>
  <si>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</si>
  <si>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</si>
  <si>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</si>
  <si>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</si>
  <si>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</si>
  <si>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</si>
  <si>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</si>
  <si>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</si>
  <si>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</si>
  <si>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</si>
  <si>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</si>
  <si>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</si>
  <si>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</si>
  <si>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</si>
  <si>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</si>
  <si>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</si>
  <si>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</si>
  <si>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</si>
  <si>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</si>
  <si>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</si>
  <si>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</si>
  <si>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</si>
  <si>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</si>
  <si>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</si>
  <si>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</si>
  <si>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</si>
  <si>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</si>
  <si>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</si>
  <si>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</si>
  <si>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</si>
  <si>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</si>
  <si>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</si>
  <si>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</si>
  <si>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</si>
  <si>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</si>
  <si>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</si>
  <si>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</si>
  <si>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</si>
  <si>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</si>
  <si>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</si>
  <si>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</si>
  <si>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</si>
  <si>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</si>
  <si>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</si>
  <si>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</si>
  <si>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</si>
  <si>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</si>
  <si>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</si>
  <si>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</si>
  <si>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</si>
  <si>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</si>
  <si>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</si>
  <si>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</si>
  <si>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</si>
  <si>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</si>
  <si>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</si>
  <si>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</si>
  <si>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</si>
  <si>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</si>
  <si>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</si>
  <si>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</si>
  <si>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</si>
  <si>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</si>
  <si>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</si>
  <si>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</si>
  <si>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</si>
  <si>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</si>
  <si>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</si>
  <si>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</si>
  <si>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</si>
  <si>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</si>
  <si>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</si>
  <si>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</si>
  <si>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</si>
  <si>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</si>
  <si>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</si>
  <si>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</si>
  <si>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</si>
  <si>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</si>
  <si>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</si>
  <si>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</si>
  <si>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</si>
  <si>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</si>
  <si>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</si>
  <si>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</si>
  <si>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</si>
  <si>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</si>
  <si>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</si>
  <si>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</si>
  <si>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</si>
  <si>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</si>
  <si>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</si>
  <si>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</si>
  <si>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</si>
  <si>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</si>
  <si>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</si>
  <si>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</si>
  <si>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</si>
  <si>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</si>
  <si>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</si>
  <si>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</si>
  <si>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</si>
  <si>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</si>
  <si>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</si>
  <si>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</si>
  <si>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</si>
  <si>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</si>
  <si>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</si>
  <si>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</si>
  <si>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</si>
  <si>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</si>
  <si>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</si>
  <si>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</si>
  <si>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</si>
  <si>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</si>
  <si>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</si>
  <si>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</si>
  <si>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</si>
  <si>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</si>
  <si>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</si>
  <si>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</si>
  <si>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</si>
  <si>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</si>
  <si>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</si>
  <si>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</si>
  <si>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</si>
  <si>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</si>
  <si>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</si>
  <si>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</si>
  <si>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</si>
  <si>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</si>
  <si>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</si>
  <si>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</si>
  <si>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</si>
  <si>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</si>
  <si>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</si>
  <si>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</si>
  <si>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</si>
  <si>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</si>
  <si>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</si>
  <si>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</si>
  <si>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</si>
  <si>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</si>
  <si>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</si>
  <si>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</si>
  <si>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</si>
  <si>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</si>
  <si>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</si>
  <si>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</si>
  <si>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</si>
  <si>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</si>
  <si>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</si>
  <si>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</si>
  <si>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</si>
  <si>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</si>
  <si>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</si>
  <si>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</si>
  <si>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</si>
  <si>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</si>
  <si>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</si>
  <si>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</si>
  <si>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</si>
  <si>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</si>
  <si>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</si>
  <si>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</si>
  <si>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</si>
  <si>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</si>
  <si>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</si>
  <si>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</si>
  <si>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</si>
  <si>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</si>
  <si>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</si>
  <si>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</si>
  <si>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</si>
  <si>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</si>
  <si>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</si>
  <si>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</si>
  <si>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</si>
  <si>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</si>
  <si>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</si>
  <si>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</si>
  <si>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</si>
  <si>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</si>
  <si>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</si>
  <si>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</si>
  <si>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</si>
  <si>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</si>
  <si>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</si>
  <si>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</si>
  <si>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</si>
  <si>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</si>
  <si>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</si>
  <si>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</si>
  <si>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</si>
  <si>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</si>
  <si>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</si>
  <si>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</si>
  <si>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</si>
  <si>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</si>
  <si>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</si>
  <si>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</si>
  <si>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</si>
  <si>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</si>
  <si>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</si>
  <si>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</si>
  <si>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</si>
  <si>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</si>
  <si>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</si>
  <si>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</si>
  <si>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</si>
  <si>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</si>
  <si>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</si>
  <si>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</si>
  <si>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</si>
  <si>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</si>
  <si>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</si>
  <si>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</si>
  <si>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</si>
  <si>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</si>
  <si>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</si>
  <si>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</si>
  <si>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</si>
  <si>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</si>
  <si>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</si>
  <si>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</si>
  <si>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</si>
  <si>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</si>
  <si>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</si>
  <si>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</si>
  <si>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</si>
  <si>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</si>
  <si>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</si>
  <si>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</si>
  <si>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</si>
  <si>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</si>
  <si>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</si>
  <si>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</si>
  <si>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</si>
  <si>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</si>
  <si>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</si>
  <si>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</si>
  <si>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</si>
  <si>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</si>
  <si>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</si>
  <si>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</si>
  <si>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</si>
  <si>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</si>
  <si>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</si>
  <si>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</si>
  <si>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</si>
  <si>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</si>
  <si>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</si>
  <si>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</si>
  <si>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</si>
  <si>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</si>
  <si>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</si>
  <si>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</si>
  <si>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</si>
  <si>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</si>
  <si>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</si>
  <si>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</si>
  <si>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</si>
  <si>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</si>
  <si>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</si>
  <si>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</si>
  <si>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</si>
  <si>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</si>
  <si>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</si>
  <si>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</si>
  <si>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</si>
  <si>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</si>
  <si>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</si>
  <si>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</si>
  <si>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</si>
  <si>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</si>
  <si>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</si>
  <si>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</si>
  <si>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</si>
  <si>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</si>
  <si>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</si>
  <si>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</si>
  <si>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</si>
  <si>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</si>
  <si>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</si>
  <si>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</si>
  <si>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</si>
  <si>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</si>
  <si>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</si>
  <si>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</si>
  <si>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</si>
  <si>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</si>
  <si>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</si>
  <si>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</si>
  <si>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</si>
  <si>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</si>
  <si>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</si>
  <si>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</si>
  <si>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</si>
  <si>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</si>
  <si>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</si>
  <si>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</si>
  <si>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</si>
  <si>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</si>
  <si>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</si>
  <si>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</si>
  <si>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</si>
  <si>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</si>
  <si>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</si>
  <si>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</si>
  <si>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</si>
  <si>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</si>
  <si>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</si>
  <si>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</si>
  <si>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</si>
  <si>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</si>
  <si>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</si>
  <si>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</si>
  <si>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</si>
  <si>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</si>
  <si>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</si>
  <si>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</si>
  <si>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</si>
  <si>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</si>
  <si>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</si>
  <si>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</si>
  <si>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</si>
  <si>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</si>
  <si>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</si>
  <si>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</si>
  <si>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</si>
  <si>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</si>
  <si>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</si>
  <si>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</si>
  <si>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</si>
  <si>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</si>
  <si>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</si>
  <si>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</si>
  <si>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</si>
  <si>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</si>
  <si>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</si>
  <si>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</si>
  <si>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</si>
  <si>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</si>
  <si>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</si>
  <si>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</si>
  <si>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</si>
  <si>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</si>
  <si>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</si>
  <si>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</si>
  <si>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</si>
  <si>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</si>
  <si>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</si>
  <si>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</si>
  <si>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</si>
  <si>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</si>
  <si>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</si>
  <si>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</si>
  <si>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</si>
  <si>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</si>
  <si>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</si>
  <si>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</si>
  <si>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</si>
  <si>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</si>
  <si>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</si>
  <si>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</si>
  <si>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</si>
  <si>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</si>
  <si>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</si>
  <si>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</si>
  <si>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</si>
  <si>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</si>
  <si>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</si>
  <si>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</si>
  <si>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</si>
  <si>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</si>
  <si>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</si>
  <si>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</si>
  <si>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</si>
  <si>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</si>
  <si>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</si>
  <si>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</si>
  <si>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</si>
  <si>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</si>
  <si>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</si>
  <si>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</si>
  <si>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</si>
  <si>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</si>
  <si>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</si>
  <si>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</si>
  <si>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</si>
  <si>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</si>
  <si>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</si>
  <si>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</si>
  <si>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</si>
  <si>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</si>
  <si>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</si>
  <si>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</si>
  <si>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</si>
  <si>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</si>
  <si>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</si>
  <si>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</si>
  <si>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</si>
  <si>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</si>
  <si>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</si>
  <si>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</si>
  <si>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</si>
  <si>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</si>
  <si>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</si>
  <si>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</si>
  <si>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</si>
  <si>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</si>
  <si>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</si>
  <si>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</si>
  <si>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</si>
  <si>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</si>
  <si>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</si>
  <si>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</si>
  <si>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</si>
  <si>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</si>
  <si>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</si>
  <si>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</si>
  <si>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</si>
  <si>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</si>
  <si>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</si>
  <si>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</si>
  <si>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</si>
  <si>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</si>
  <si>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</si>
  <si>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</si>
  <si>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</si>
  <si>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</si>
  <si>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</si>
  <si>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</si>
  <si>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</si>
  <si>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</si>
  <si>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</si>
  <si>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</si>
  <si>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</si>
  <si>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</si>
  <si>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</si>
  <si>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</si>
  <si>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</si>
  <si>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</si>
  <si>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</si>
  <si>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</si>
  <si>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</si>
  <si>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</si>
  <si>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</si>
  <si>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</si>
  <si>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</si>
  <si>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</si>
  <si>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</si>
  <si>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</si>
  <si>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</si>
  <si>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</si>
  <si>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</si>
  <si>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</si>
  <si>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</si>
  <si>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</si>
  <si>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</si>
  <si>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</si>
  <si>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</si>
  <si>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</si>
  <si>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</si>
  <si>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</si>
  <si>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</si>
  <si>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</si>
  <si>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</si>
  <si>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</si>
  <si>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</si>
  <si>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</si>
  <si>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</si>
  <si>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</si>
  <si>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</si>
  <si>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</si>
  <si>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</si>
  <si>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</si>
  <si>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</si>
  <si>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</si>
  <si>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</si>
  <si>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</si>
  <si>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</si>
  <si>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</si>
  <si>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</si>
  <si>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</si>
  <si>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</si>
  <si>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</si>
  <si>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</si>
  <si>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</si>
  <si>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</si>
  <si>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</si>
  <si>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</si>
  <si>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</si>
  <si>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</si>
  <si>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</si>
  <si>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</si>
  <si>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</si>
  <si>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</si>
  <si>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</si>
  <si>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</si>
  <si>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</si>
  <si>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</si>
  <si>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</si>
  <si>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</si>
  <si>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</si>
  <si>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</si>
  <si>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</si>
  <si>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</si>
  <si>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</si>
  <si>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</si>
  <si>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</si>
  <si>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</si>
  <si>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</si>
  <si>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</si>
  <si>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</si>
  <si>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</si>
  <si>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</si>
  <si>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</si>
  <si>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</si>
  <si>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</si>
  <si>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</si>
  <si>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</si>
  <si>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</si>
  <si>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</si>
  <si>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</si>
  <si>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</si>
  <si>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</si>
  <si>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</si>
  <si>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</si>
  <si>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</si>
  <si>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</si>
  <si>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</si>
  <si>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</si>
  <si>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</si>
  <si>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</si>
  <si>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</si>
  <si>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</si>
  <si>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</si>
  <si>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</si>
  <si>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</si>
  <si>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</si>
  <si>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</si>
  <si>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</si>
  <si>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</si>
  <si>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</si>
  <si>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</si>
  <si>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</si>
  <si>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</si>
  <si>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</si>
  <si>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</si>
  <si>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</si>
  <si>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</si>
  <si>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</si>
  <si>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</si>
  <si>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</si>
  <si>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</si>
  <si>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</si>
  <si>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</si>
  <si>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</si>
  <si>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</si>
  <si>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</si>
  <si>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</si>
  <si>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</si>
  <si>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</si>
  <si>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</si>
  <si>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</si>
  <si>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</si>
  <si>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</si>
  <si>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</si>
  <si>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</si>
  <si>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</si>
  <si>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</si>
  <si>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</si>
  <si>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</si>
  <si>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</si>
  <si>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</si>
  <si>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</si>
  <si>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</si>
  <si>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</si>
  <si>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</si>
  <si>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</si>
  <si>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</si>
  <si>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</si>
  <si>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</si>
  <si>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</si>
  <si>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</si>
  <si>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</si>
  <si>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</si>
  <si>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</si>
  <si>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</si>
  <si>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</si>
  <si>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</si>
  <si>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</si>
  <si>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</si>
  <si>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</si>
  <si>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</si>
  <si>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</si>
  <si>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</si>
  <si>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</si>
  <si>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</si>
  <si>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</si>
  <si>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</si>
  <si>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</si>
  <si>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</si>
  <si>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</si>
  <si>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</si>
  <si>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</si>
  <si>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</si>
  <si>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</si>
  <si>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</si>
  <si>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</si>
  <si>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</si>
  <si>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</si>
  <si>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</si>
  <si>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</si>
  <si>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</si>
  <si>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</si>
  <si>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</si>
  <si>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</si>
  <si>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</si>
  <si>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</si>
  <si>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</si>
  <si>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</si>
  <si>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</si>
  <si>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</si>
  <si>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</si>
  <si>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</si>
  <si>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</si>
  <si>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</si>
  <si>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</si>
  <si>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</si>
  <si>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</si>
  <si>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</si>
  <si>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</si>
  <si>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</si>
  <si>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</si>
  <si>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</si>
  <si>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</si>
  <si>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</si>
  <si>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</si>
  <si>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</si>
  <si>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</si>
  <si>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</si>
  <si>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</si>
  <si>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</si>
  <si>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</si>
  <si>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</si>
  <si>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</si>
  <si>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</si>
  <si>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</si>
  <si>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</si>
  <si>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</si>
  <si>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</si>
  <si>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</si>
  <si>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</si>
  <si>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</si>
  <si>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</si>
  <si>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</si>
  <si>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</si>
  <si>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</si>
  <si>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</si>
  <si>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</si>
  <si>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</si>
  <si>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</si>
  <si>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</si>
  <si>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</si>
  <si>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</si>
  <si>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</si>
  <si>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</si>
  <si>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</si>
  <si>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</si>
  <si>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</si>
  <si>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</si>
  <si>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</si>
  <si>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</si>
  <si>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</si>
  <si>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</si>
  <si>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</si>
  <si>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</si>
  <si>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</si>
  <si>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</si>
  <si>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</si>
  <si>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</si>
  <si>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</si>
  <si>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</si>
  <si>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</si>
  <si>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</si>
  <si>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</si>
  <si>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</si>
  <si>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</si>
  <si>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</si>
  <si>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</si>
  <si>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</si>
  <si>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</si>
  <si>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</si>
  <si>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</si>
  <si>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</si>
  <si>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</si>
  <si>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</si>
  <si>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</si>
  <si>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</si>
  <si>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</si>
  <si>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</si>
  <si>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</si>
  <si>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</si>
  <si>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</si>
  <si>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</si>
  <si>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</si>
  <si>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</si>
  <si>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</si>
  <si>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</si>
  <si>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</si>
  <si>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</si>
  <si>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</si>
  <si>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</si>
  <si>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</si>
  <si>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</si>
  <si>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</si>
  <si>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</si>
  <si>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</si>
  <si>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</si>
  <si>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</si>
  <si>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</si>
  <si>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</si>
  <si>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</si>
  <si>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</si>
  <si>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</si>
  <si>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</si>
  <si>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</si>
  <si>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</si>
  <si>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</si>
  <si>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</si>
  <si>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</si>
  <si>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</si>
  <si>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</si>
  <si>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</si>
  <si>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</si>
  <si>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</si>
  <si>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</si>
  <si>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</si>
  <si>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</si>
  <si>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</si>
  <si>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</si>
  <si>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</si>
  <si>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</si>
  <si>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</si>
  <si>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</si>
  <si>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</si>
  <si>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</si>
  <si>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</si>
  <si>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</si>
  <si>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</si>
  <si>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</si>
  <si>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</si>
  <si>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</si>
  <si>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</si>
  <si>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</si>
  <si>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</si>
  <si>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</si>
  <si>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</si>
  <si>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</si>
  <si>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</si>
  <si>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</si>
  <si>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</si>
  <si>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</si>
  <si>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</si>
  <si>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</si>
  <si>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</si>
  <si>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</si>
  <si>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</si>
  <si>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</si>
  <si>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</si>
  <si>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</si>
  <si>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</si>
  <si>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</si>
  <si>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</si>
  <si>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</si>
  <si>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</si>
  <si>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</si>
  <si>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</si>
  <si>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</si>
  <si>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</si>
  <si>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</si>
  <si>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</si>
  <si>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</si>
  <si>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</si>
  <si>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</si>
  <si>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</si>
  <si>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</si>
  <si>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</si>
  <si>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</si>
  <si>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</si>
  <si>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</si>
  <si>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</si>
  <si>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</si>
  <si>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</si>
  <si>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</si>
  <si>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</si>
  <si>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</si>
  <si>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</si>
  <si>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</si>
  <si>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</si>
  <si>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</si>
  <si>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</si>
  <si>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</si>
  <si>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</si>
  <si>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</si>
  <si>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</si>
  <si>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</si>
  <si>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</si>
  <si>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</si>
  <si>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</si>
  <si>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</si>
  <si>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</si>
  <si>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</si>
  <si>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</si>
  <si>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</si>
  <si>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</si>
  <si>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</si>
  <si>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</si>
  <si>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</si>
  <si>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</si>
  <si>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</si>
  <si>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</si>
  <si>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</si>
  <si>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</si>
  <si>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</si>
  <si>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</si>
  <si>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</si>
  <si>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</si>
  <si>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</si>
  <si>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</si>
  <si>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</si>
  <si>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</si>
  <si>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</si>
  <si>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</si>
  <si>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</si>
  <si>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</si>
  <si>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</si>
  <si>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</si>
  <si>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</si>
  <si>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</si>
  <si>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</si>
  <si>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</si>
  <si>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</si>
  <si>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</si>
  <si>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</si>
  <si>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</si>
  <si>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</si>
  <si>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</si>
  <si>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</si>
  <si>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</si>
  <si>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</si>
  <si>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</si>
  <si>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</si>
  <si>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</si>
  <si>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</si>
  <si>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</si>
  <si>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</si>
  <si>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</si>
  <si>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</si>
  <si>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</si>
  <si>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</si>
  <si>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</si>
  <si>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</si>
  <si>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</si>
  <si>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</si>
  <si>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</si>
  <si>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</si>
  <si>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</si>
  <si>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</si>
  <si>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</si>
  <si>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</si>
  <si>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</si>
  <si>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</si>
  <si>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</si>
  <si>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</si>
  <si>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</si>
  <si>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</si>
  <si>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</si>
  <si>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</si>
  <si>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</si>
  <si>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</si>
  <si>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</si>
  <si>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</si>
  <si>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</si>
  <si>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</si>
  <si>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</si>
  <si>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</si>
  <si>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</si>
  <si>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</si>
  <si>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</si>
  <si>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</si>
  <si>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</si>
  <si>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</si>
  <si>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</si>
  <si>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</si>
  <si>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</si>
  <si>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</si>
  <si>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</si>
  <si>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</si>
  <si>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</si>
  <si>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</si>
  <si>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</si>
  <si>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</si>
  <si>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</si>
  <si>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</si>
  <si>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</si>
  <si>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</si>
  <si>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</si>
  <si>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</si>
  <si>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</si>
  <si>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</si>
  <si>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</si>
  <si>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</si>
  <si>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</si>
  <si>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</si>
  <si>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</si>
  <si>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</si>
  <si>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</si>
  <si>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</si>
  <si>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</si>
  <si>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</si>
  <si>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</si>
  <si>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</si>
  <si>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</si>
  <si>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</si>
  <si>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</si>
  <si>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</si>
  <si>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</si>
  <si>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</si>
  <si>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</si>
  <si>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</si>
  <si>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</si>
  <si>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</si>
  <si>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</si>
  <si>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</si>
  <si>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</si>
  <si>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</si>
  <si>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</si>
  <si>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</si>
  <si>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</si>
  <si>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</si>
  <si>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</si>
  <si>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</si>
  <si>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</si>
  <si>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</si>
  <si>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</si>
  <si>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</si>
  <si>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</si>
  <si>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</si>
  <si>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</si>
  <si>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</si>
  <si>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</si>
  <si>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</si>
  <si>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</si>
  <si>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</si>
  <si>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</si>
  <si>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</si>
  <si>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</si>
  <si>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</si>
  <si>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</si>
  <si>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</si>
  <si>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</si>
  <si>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</si>
  <si>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</si>
  <si>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</si>
  <si>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</si>
  <si>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</si>
  <si>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</si>
  <si>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</si>
  <si>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</si>
  <si>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</si>
  <si>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</si>
  <si>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</si>
  <si>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</si>
  <si>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</si>
  <si>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</si>
  <si>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</si>
  <si>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</si>
  <si>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</si>
  <si>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</si>
  <si>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</si>
  <si>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</si>
  <si>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</si>
  <si>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</si>
  <si>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</si>
  <si>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</si>
  <si>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</si>
  <si>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</si>
  <si>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</si>
  <si>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</si>
  <si>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</si>
  <si>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</si>
  <si>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</si>
  <si>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</si>
  <si>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</si>
  <si>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</si>
  <si>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</si>
  <si>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</si>
  <si>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</si>
  <si>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</si>
  <si>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</si>
  <si>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</si>
  <si>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</si>
  <si>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</si>
  <si>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</si>
  <si>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</si>
  <si>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</si>
  <si>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</si>
  <si>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</si>
  <si>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</si>
  <si>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</si>
  <si>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</si>
  <si>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</si>
  <si>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</si>
  <si>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</si>
  <si>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</si>
  <si>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</si>
  <si>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</si>
  <si>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</si>
  <si>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</si>
  <si>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</si>
  <si>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</si>
  <si>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</si>
  <si>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</si>
  <si>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</si>
  <si>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</si>
  <si>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</si>
  <si>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</si>
  <si>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</si>
  <si>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</si>
  <si>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</si>
  <si>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</si>
  <si>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</si>
  <si>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</si>
  <si>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</si>
  <si>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</si>
  <si>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</si>
  <si>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</si>
  <si>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</si>
  <si>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</si>
  <si>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</si>
  <si>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</si>
  <si>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</si>
  <si>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</si>
  <si>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</si>
  <si>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</si>
  <si>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</si>
  <si>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</si>
  <si>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</si>
  <si>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</si>
  <si>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</si>
  <si>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</si>
  <si>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</si>
  <si>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</si>
  <si>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</si>
  <si>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</si>
  <si>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</si>
  <si>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</si>
  <si>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</si>
  <si>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</si>
  <si>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</si>
  <si>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</si>
  <si>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</si>
  <si>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</si>
  <si>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</si>
  <si>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</si>
  <si>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</si>
  <si>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</si>
  <si>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</si>
  <si>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</si>
  <si>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</si>
  <si>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</si>
  <si>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</si>
  <si>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</si>
  <si>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</si>
  <si>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</si>
  <si>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</si>
  <si>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</si>
  <si>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</si>
  <si>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</si>
  <si>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</si>
  <si>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</si>
  <si>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</si>
  <si>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</si>
  <si>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</si>
  <si>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</si>
  <si>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</si>
  <si>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</si>
  <si>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</si>
  <si>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</si>
  <si>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</si>
  <si>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</si>
  <si>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</si>
  <si>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</si>
  <si>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</si>
  <si>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</si>
  <si>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</si>
  <si>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</si>
  <si>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</si>
  <si>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</si>
  <si>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</si>
  <si>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</si>
  <si>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</si>
  <si>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</si>
  <si>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</si>
  <si>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</si>
  <si>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</si>
  <si>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</si>
  <si>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</si>
  <si>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</si>
  <si>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</si>
  <si>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</si>
  <si>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</si>
  <si>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</si>
  <si>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</si>
  <si>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</si>
  <si>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</si>
  <si>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</si>
  <si>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</si>
  <si>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</si>
  <si>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</si>
  <si>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</si>
  <si>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</si>
  <si>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</si>
  <si>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</si>
  <si>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</si>
  <si>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</si>
  <si>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</si>
  <si>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</si>
  <si>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</si>
  <si>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</si>
  <si>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</si>
  <si>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</si>
  <si>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</si>
  <si>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</si>
  <si>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</si>
  <si>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</si>
  <si>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</si>
  <si>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</si>
  <si>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</si>
  <si>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</si>
  <si>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</si>
  <si>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</si>
  <si>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</si>
  <si>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</si>
  <si>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</si>
  <si>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</si>
  <si>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</si>
  <si>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</si>
  <si>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</si>
  <si>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</si>
  <si>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</si>
  <si>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</si>
  <si>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</si>
  <si>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</si>
  <si>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</si>
  <si>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</si>
  <si>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</si>
  <si>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</si>
  <si>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</si>
  <si>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</si>
  <si>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</si>
  <si>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</si>
  <si>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</si>
  <si>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</si>
  <si>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</si>
  <si>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</si>
  <si>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</si>
  <si>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</si>
  <si>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</si>
  <si>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</si>
  <si>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</si>
  <si>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</si>
  <si>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</si>
  <si>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</si>
  <si>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</si>
  <si>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</si>
  <si>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</si>
  <si>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</si>
  <si>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</si>
  <si>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</si>
  <si>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</si>
  <si>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</si>
  <si>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</si>
  <si>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</si>
  <si>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</si>
  <si>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</si>
  <si>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</si>
  <si>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</si>
  <si>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</si>
  <si>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</si>
  <si>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</si>
  <si>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</si>
  <si>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</si>
  <si>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</si>
  <si>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</si>
  <si>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</si>
  <si>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</si>
  <si>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</si>
  <si>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</si>
  <si>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</si>
  <si>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</si>
  <si>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</si>
  <si>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</si>
  <si>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</si>
  <si>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</si>
  <si>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</si>
  <si>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</si>
  <si>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</si>
  <si>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</si>
  <si>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</si>
  <si>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</si>
  <si>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</si>
  <si>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</si>
  <si>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</si>
  <si>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</si>
  <si>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</si>
  <si>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</si>
  <si>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</si>
  <si>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</si>
  <si>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</si>
  <si>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</si>
  <si>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</si>
  <si>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</si>
  <si>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</si>
  <si>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</si>
  <si>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</si>
  <si>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</si>
  <si>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</si>
  <si>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</si>
  <si>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</si>
  <si>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</si>
  <si>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</si>
  <si>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</si>
  <si>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</si>
  <si>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</si>
  <si>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</si>
  <si>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</si>
  <si>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</si>
  <si>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</si>
  <si>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</si>
  <si>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</si>
  <si>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</si>
  <si>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</si>
  <si>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</si>
  <si>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</si>
  <si>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</si>
  <si>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</si>
  <si>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</si>
  <si>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</si>
  <si>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</si>
  <si>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</si>
  <si>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</si>
  <si>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</si>
  <si>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</si>
  <si>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</si>
  <si>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</si>
  <si>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</si>
  <si>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</si>
  <si>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</si>
  <si>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</si>
  <si>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</si>
  <si>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</si>
  <si>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</si>
  <si>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</si>
  <si>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</si>
  <si>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</si>
  <si>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</si>
  <si>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</si>
  <si>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</si>
  <si>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</si>
  <si>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</si>
  <si>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</si>
  <si>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</si>
  <si>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</si>
  <si>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</si>
  <si>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</si>
  <si>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</si>
  <si>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</si>
  <si>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</si>
  <si>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</si>
  <si>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</si>
  <si>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</si>
  <si>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</si>
  <si>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</si>
  <si>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</si>
  <si>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</si>
  <si>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</si>
  <si>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</si>
  <si>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</si>
  <si>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</si>
  <si>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</si>
  <si>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</si>
  <si>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</si>
  <si>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</si>
  <si>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</si>
  <si>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</si>
  <si>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</si>
  <si>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</si>
  <si>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</si>
  <si>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</si>
  <si>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</si>
  <si>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</si>
  <si>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</si>
  <si>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</si>
  <si>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</si>
  <si>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</si>
  <si>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</si>
  <si>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</si>
  <si>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</si>
  <si>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</si>
  <si>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</si>
  <si>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</si>
  <si>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</si>
  <si>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</si>
  <si>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</si>
  <si>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</si>
  <si>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</si>
  <si>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</si>
  <si>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</si>
  <si>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</si>
  <si>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</si>
  <si>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</si>
  <si>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</si>
  <si>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</si>
  <si>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</si>
  <si>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</si>
  <si>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</si>
  <si>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</si>
  <si>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</si>
  <si>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</si>
  <si>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</si>
  <si>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</si>
  <si>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</si>
  <si>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</si>
  <si>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</si>
  <si>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</si>
  <si>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</si>
  <si>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</si>
  <si>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</si>
  <si>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</si>
  <si>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</si>
  <si>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</si>
  <si>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</si>
  <si>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</si>
  <si>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</si>
  <si>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</si>
  <si>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</si>
  <si>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</si>
  <si>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</si>
  <si>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</si>
  <si>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</si>
  <si>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</si>
  <si>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</si>
  <si>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</si>
  <si>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</si>
  <si>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</si>
  <si>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</si>
  <si>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</si>
  <si>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</si>
  <si>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</si>
  <si>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</si>
  <si>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</si>
  <si>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</si>
  <si>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</si>
  <si>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</si>
  <si>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</si>
  <si>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</si>
  <si>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</si>
  <si>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</si>
  <si>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</si>
  <si>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</si>
  <si>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</si>
  <si>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</si>
  <si>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</si>
  <si>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</si>
  <si>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</si>
  <si>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</si>
  <si>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</si>
  <si>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</si>
  <si>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</si>
  <si>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</si>
  <si>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</si>
  <si>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</si>
  <si>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</si>
  <si>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</si>
  <si>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</si>
  <si>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</si>
  <si>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</si>
  <si>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</si>
  <si>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</si>
  <si>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</si>
  <si>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</si>
  <si>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</si>
  <si>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</si>
  <si>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</si>
  <si>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</si>
  <si>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</si>
  <si>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</si>
  <si>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</si>
  <si>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</si>
  <si>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</si>
  <si>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</si>
  <si>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</si>
  <si>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</si>
  <si>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</si>
  <si>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</si>
  <si>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</si>
  <si>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</si>
  <si>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</si>
  <si>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</si>
  <si>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</si>
  <si>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</si>
  <si>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</si>
  <si>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</si>
  <si>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</si>
  <si>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</si>
  <si>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</si>
  <si>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</si>
  <si>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</si>
  <si>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</si>
  <si>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</si>
  <si>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</si>
  <si>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</si>
  <si>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</si>
  <si>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</si>
  <si>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</si>
  <si>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</si>
  <si>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</si>
  <si>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</si>
  <si>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</si>
  <si>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</si>
  <si>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</si>
  <si>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</si>
  <si>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</si>
  <si>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</si>
  <si>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</si>
  <si>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</si>
  <si>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</si>
  <si>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</si>
  <si>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</si>
  <si>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</si>
  <si>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</si>
  <si>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</si>
  <si>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</si>
  <si>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</si>
  <si>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</si>
  <si>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</si>
  <si>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</si>
  <si>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</si>
  <si>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</si>
  <si>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</si>
  <si>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</si>
  <si>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</si>
  <si>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</si>
  <si>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</si>
  <si>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</si>
  <si>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</si>
  <si>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</si>
  <si>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</si>
  <si>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</si>
  <si>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</si>
  <si>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</si>
  <si>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</si>
  <si>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</si>
  <si>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</si>
  <si>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</si>
  <si>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</si>
  <si>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</si>
  <si>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</si>
  <si>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</si>
  <si>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</si>
  <si>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</si>
  <si>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</si>
  <si>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</si>
  <si>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</si>
  <si>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</si>
  <si>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</si>
  <si>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</si>
  <si>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</si>
  <si>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</si>
  <si>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</si>
  <si>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</si>
  <si>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</si>
  <si>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</si>
  <si>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</si>
  <si>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</si>
  <si>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</si>
  <si>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</si>
  <si>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</si>
  <si>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</si>
  <si>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</si>
  <si>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</si>
  <si>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</si>
  <si>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</si>
  <si>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</si>
  <si>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</si>
  <si>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</si>
  <si>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</si>
  <si>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</si>
  <si>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</si>
  <si>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</si>
  <si>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</si>
  <si>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</si>
  <si>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</si>
  <si>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</si>
  <si>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</si>
  <si>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</si>
  <si>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</si>
  <si>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</si>
  <si>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</si>
  <si>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</si>
  <si>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</si>
  <si>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</si>
  <si>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</si>
  <si>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</si>
  <si>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</si>
  <si>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</si>
  <si>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</si>
  <si>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</si>
  <si>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</si>
  <si>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</si>
  <si>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</si>
  <si>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</si>
  <si>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</si>
  <si>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</si>
  <si>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</si>
  <si>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</si>
  <si>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</si>
  <si>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</si>
  <si>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</si>
  <si>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</si>
  <si>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</si>
  <si>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</si>
  <si>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</si>
  <si>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</si>
  <si>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</si>
  <si>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</si>
  <si>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</si>
  <si>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</si>
  <si>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</si>
  <si>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</si>
  <si>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</si>
  <si>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</si>
  <si>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</si>
  <si>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</si>
  <si>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</si>
  <si>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</si>
  <si>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</si>
  <si>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</si>
  <si>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</si>
  <si>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</si>
  <si>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</si>
  <si>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</si>
  <si>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</si>
  <si>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</si>
  <si>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</si>
  <si>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</si>
  <si>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</si>
  <si>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</si>
  <si>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</si>
  <si>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</si>
  <si>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</si>
  <si>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</si>
  <si>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</si>
  <si>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</si>
  <si>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</si>
  <si>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</si>
  <si>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</si>
  <si>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</si>
  <si>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</si>
  <si>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</si>
  <si>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</si>
  <si>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</si>
  <si>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</si>
  <si>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</si>
  <si>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</si>
  <si>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</si>
  <si>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</si>
  <si>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</si>
  <si>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</si>
  <si>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</si>
  <si>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</si>
  <si>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</si>
  <si>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</si>
  <si>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</si>
  <si>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</si>
  <si>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</si>
  <si>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</si>
  <si>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</si>
  <si>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</si>
  <si>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</si>
  <si>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</si>
  <si>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</si>
  <si>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</si>
  <si>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</si>
  <si>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</si>
  <si>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</si>
  <si>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</si>
  <si>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</si>
  <si>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</si>
  <si>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</si>
  <si>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</si>
  <si>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</si>
  <si>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</si>
  <si>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</si>
  <si>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</si>
  <si>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</si>
  <si>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</si>
  <si>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</si>
  <si>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</si>
  <si>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</si>
  <si>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</si>
  <si>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</si>
  <si>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</si>
  <si>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</si>
  <si>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</si>
  <si>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</si>
  <si>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</si>
  <si>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</si>
  <si>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</si>
  <si>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</si>
  <si>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</si>
  <si>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</si>
  <si>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</si>
  <si>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</si>
  <si>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</si>
  <si>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</si>
  <si>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</si>
  <si>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</si>
  <si>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</si>
  <si>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</si>
  <si>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</si>
  <si>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</si>
  <si>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</si>
  <si>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</si>
  <si>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</si>
  <si>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</si>
  <si>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</si>
  <si>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</si>
  <si>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</si>
  <si>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</si>
  <si>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</si>
  <si>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</si>
  <si>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</si>
  <si>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</si>
  <si>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</si>
  <si>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</si>
  <si>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</si>
  <si>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</si>
  <si>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</si>
  <si>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</si>
  <si>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</si>
  <si>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</si>
  <si>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</si>
  <si>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</si>
  <si>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</si>
  <si>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</si>
  <si>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</si>
  <si>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</si>
  <si>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</si>
  <si>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</si>
  <si>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</si>
  <si>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</si>
  <si>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</si>
  <si>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</si>
  <si>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</si>
  <si>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</si>
  <si>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</si>
  <si>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</si>
  <si>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</si>
  <si>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</si>
  <si>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</si>
  <si>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</si>
  <si>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</si>
  <si>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</si>
  <si>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</si>
  <si>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</si>
  <si>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</si>
  <si>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</si>
  <si>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</si>
  <si>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</si>
  <si>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</si>
  <si>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</si>
  <si>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</si>
  <si>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</si>
  <si>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</si>
  <si>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</si>
  <si>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</si>
  <si>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</si>
  <si>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</si>
  <si>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</si>
  <si>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</si>
  <si>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</si>
  <si>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</si>
  <si>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</si>
  <si>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</si>
  <si>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</si>
  <si>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</si>
  <si>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</si>
  <si>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</si>
  <si>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</si>
  <si>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</si>
  <si>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</si>
  <si>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</si>
  <si>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</si>
  <si>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</si>
  <si>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</si>
  <si>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</si>
  <si>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</si>
  <si>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</si>
  <si>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</si>
  <si>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</si>
  <si>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</si>
  <si>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</si>
  <si>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</si>
  <si>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</si>
  <si>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</si>
  <si>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</si>
  <si>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</si>
  <si>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</si>
  <si>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</si>
  <si>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</si>
  <si>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</si>
  <si>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</si>
  <si>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</si>
  <si>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</si>
  <si>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</si>
  <si>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</si>
  <si>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</si>
  <si>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</si>
  <si>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</si>
  <si>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</si>
  <si>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</si>
  <si>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</si>
  <si>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</si>
  <si>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</si>
  <si>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</si>
  <si>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</si>
  <si>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</si>
  <si>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</si>
  <si>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</si>
  <si>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</si>
  <si>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</si>
  <si>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</si>
  <si>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</si>
  <si>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</si>
  <si>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</si>
  <si>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</si>
  <si>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</si>
  <si>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</si>
  <si>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</si>
  <si>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</si>
  <si>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</si>
  <si>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</si>
  <si>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</si>
  <si>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</si>
  <si>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</si>
  <si>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</si>
  <si>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</si>
  <si>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</si>
  <si>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</si>
  <si>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</si>
  <si>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</si>
  <si>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</si>
  <si>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</si>
  <si>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</si>
  <si>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</si>
  <si>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</si>
  <si>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</si>
  <si>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</si>
  <si>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</si>
  <si>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</si>
  <si>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</si>
  <si>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</si>
  <si>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</si>
  <si>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</si>
  <si>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</si>
  <si>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</si>
  <si>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</si>
  <si>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</si>
  <si>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</si>
  <si>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</si>
  <si>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</si>
  <si>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</si>
  <si>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</si>
  <si>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</si>
  <si>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</si>
  <si>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</si>
  <si>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</si>
  <si>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</si>
  <si>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</si>
  <si>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</si>
  <si>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</si>
  <si>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</si>
  <si>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</si>
  <si>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</si>
  <si>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</si>
  <si>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</si>
  <si>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</si>
  <si>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</si>
  <si>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</si>
  <si>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</si>
  <si>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</si>
  <si>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</si>
  <si>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</si>
  <si>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</si>
  <si>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</si>
  <si>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</si>
  <si>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</si>
  <si>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</si>
  <si>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</si>
  <si>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</si>
  <si>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</si>
  <si>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</si>
  <si>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</si>
  <si>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</si>
  <si>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</si>
  <si>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</si>
  <si>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</si>
  <si>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</si>
  <si>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</si>
  <si>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</si>
  <si>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</si>
  <si>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</si>
  <si>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</si>
  <si>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</si>
  <si>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</si>
  <si>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</si>
  <si>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</si>
  <si>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</si>
  <si>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</si>
  <si>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</si>
  <si>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</si>
  <si>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</si>
  <si>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</si>
  <si>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</si>
  <si>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</si>
  <si>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</si>
  <si>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</si>
  <si>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</si>
  <si>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</si>
  <si>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</si>
  <si>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</si>
  <si>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</si>
  <si>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</si>
  <si>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</si>
  <si>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</si>
  <si>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</si>
  <si>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</si>
  <si>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</si>
  <si>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</si>
  <si>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</si>
  <si>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</si>
  <si>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</si>
  <si>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</si>
  <si>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</si>
  <si>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</si>
  <si>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</si>
  <si>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</si>
  <si>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</si>
  <si>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</si>
  <si>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</si>
  <si>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</si>
  <si>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</si>
  <si>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</si>
  <si>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</si>
  <si>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</si>
  <si>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</si>
  <si>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</si>
  <si>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</si>
  <si>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</si>
  <si>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</si>
  <si>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</si>
  <si>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</si>
  <si>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</si>
  <si>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</si>
  <si>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</si>
  <si>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</si>
  <si>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</si>
  <si>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</si>
  <si>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</si>
  <si>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</si>
  <si>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</si>
  <si>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</si>
  <si>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</si>
  <si>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</si>
  <si>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</si>
  <si>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</si>
  <si>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</si>
  <si>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</si>
  <si>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</si>
  <si>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</si>
  <si>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</si>
  <si>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</si>
  <si>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</si>
  <si>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</si>
  <si>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</si>
  <si>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</si>
  <si>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</si>
  <si>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</si>
  <si>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</si>
  <si>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</si>
  <si>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</si>
  <si>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</si>
  <si>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</si>
  <si>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</si>
  <si>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</si>
  <si>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</si>
  <si>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</si>
  <si>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</si>
  <si>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</si>
  <si>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</si>
  <si>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</si>
  <si>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</si>
  <si>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</si>
  <si>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</si>
  <si>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</si>
  <si>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</si>
  <si>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</si>
  <si>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</si>
  <si>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</si>
  <si>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</si>
  <si>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</si>
  <si>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</si>
  <si>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</si>
  <si>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</si>
  <si>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</si>
  <si>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</si>
  <si>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</si>
  <si>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</si>
  <si>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</si>
  <si>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</si>
  <si>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</si>
  <si>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</si>
  <si>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</si>
  <si>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</si>
  <si>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</si>
  <si>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</si>
  <si>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</si>
  <si>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</si>
  <si>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</si>
  <si>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</si>
  <si>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</si>
  <si>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</si>
  <si>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</si>
  <si>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</si>
  <si>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</si>
  <si>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</si>
  <si>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</si>
  <si>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</si>
  <si>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</si>
  <si>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</si>
  <si>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</si>
  <si>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</si>
  <si>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</si>
  <si>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</si>
  <si>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</si>
  <si>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</si>
  <si>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</si>
  <si>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</si>
  <si>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</si>
  <si>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</si>
  <si>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</si>
  <si>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</si>
  <si>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</si>
  <si>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</si>
  <si>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</si>
  <si>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</si>
  <si>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</si>
  <si>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</si>
  <si>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</si>
  <si>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</si>
  <si>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</si>
  <si>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</si>
  <si>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</si>
  <si>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</si>
  <si>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</si>
  <si>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</si>
  <si>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</si>
  <si>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</si>
  <si>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</si>
  <si>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</si>
  <si>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</si>
  <si>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</si>
  <si>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</si>
  <si>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</si>
  <si>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</si>
  <si>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</si>
  <si>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</si>
  <si>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</si>
  <si>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</si>
  <si>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</si>
  <si>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</si>
  <si>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</si>
  <si>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</si>
  <si>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</si>
  <si>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</si>
  <si>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</si>
  <si>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</si>
  <si>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</si>
  <si>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</si>
  <si>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</si>
  <si>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</si>
  <si>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</si>
  <si>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</si>
  <si>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</si>
  <si>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</si>
  <si>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</si>
  <si>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</si>
  <si>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</si>
  <si>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</si>
  <si>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</si>
  <si>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</si>
  <si>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</si>
  <si>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</si>
  <si>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</si>
  <si>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</si>
  <si>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</si>
  <si>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</si>
  <si>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</si>
  <si>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</si>
  <si>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</si>
  <si>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</si>
  <si>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</si>
  <si>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</si>
  <si>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</si>
  <si>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</si>
  <si>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</si>
  <si>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</si>
  <si>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</si>
  <si>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</si>
  <si>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</si>
  <si>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</si>
  <si>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</si>
  <si>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</si>
  <si>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</si>
  <si>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</si>
  <si>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</si>
  <si>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</si>
  <si>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</si>
  <si>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</si>
  <si>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</si>
  <si>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</si>
  <si>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</si>
  <si>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</si>
  <si>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</si>
  <si>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</si>
  <si>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</si>
  <si>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</si>
  <si>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</si>
  <si>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</si>
  <si>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</si>
  <si>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</si>
  <si>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</si>
  <si>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</si>
  <si>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</si>
  <si>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</si>
  <si>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</si>
  <si>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</si>
  <si>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</si>
  <si>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</si>
  <si>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</si>
  <si>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</si>
  <si>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</si>
  <si>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</si>
  <si>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</si>
  <si>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</si>
  <si>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</si>
  <si>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</si>
  <si>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</si>
  <si>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</si>
  <si>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</si>
  <si>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</si>
  <si>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</si>
  <si>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</si>
  <si>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</si>
  <si>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</si>
  <si>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</si>
  <si>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</si>
  <si>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</si>
  <si>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</si>
  <si>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</si>
  <si>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</si>
  <si>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</si>
  <si>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</si>
  <si>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</si>
  <si>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</si>
  <si>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</si>
  <si>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</si>
  <si>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</si>
  <si>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</si>
  <si>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</si>
  <si>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</si>
  <si>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</si>
  <si>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</si>
  <si>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</si>
  <si>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</si>
  <si>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</si>
  <si>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</si>
  <si>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</si>
  <si>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</si>
  <si>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</si>
  <si>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</si>
  <si>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</si>
  <si>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</si>
  <si>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</si>
  <si>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</si>
  <si>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</si>
  <si>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</si>
  <si>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</si>
  <si>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</si>
  <si>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</si>
  <si>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</si>
  <si>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</si>
  <si>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</si>
  <si>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</si>
  <si>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</si>
  <si>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</si>
  <si>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</si>
  <si>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</si>
  <si>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</si>
  <si>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</si>
  <si>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</si>
  <si>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</si>
  <si>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</si>
  <si>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</si>
  <si>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</si>
  <si>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</si>
  <si>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</si>
  <si>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</si>
  <si>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</si>
  <si>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</si>
  <si>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</si>
  <si>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</si>
  <si>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</si>
  <si>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</si>
  <si>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</si>
  <si>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</si>
  <si>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</si>
  <si>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</si>
  <si>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</si>
  <si>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</si>
  <si>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</si>
  <si>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</si>
  <si>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</si>
  <si>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</si>
  <si>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</si>
  <si>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</si>
  <si>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</si>
  <si>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</si>
  <si>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</si>
  <si>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</si>
  <si>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</si>
  <si>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</si>
  <si>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</si>
  <si>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</si>
  <si>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</si>
  <si>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</si>
  <si>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</si>
  <si>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</si>
  <si>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</si>
  <si>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</si>
  <si>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</si>
  <si>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</si>
  <si>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</si>
  <si>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</si>
  <si>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</si>
  <si>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</si>
  <si>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</si>
  <si>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</si>
  <si>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</si>
  <si>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</si>
  <si>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</si>
  <si>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</si>
  <si>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</si>
  <si>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</si>
  <si>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</si>
  <si>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</si>
  <si>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</si>
  <si>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</si>
  <si>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</si>
  <si>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</si>
  <si>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</si>
  <si>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</si>
  <si>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</si>
  <si>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</si>
  <si>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</si>
  <si>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</si>
  <si>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</si>
  <si>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</si>
  <si>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</si>
  <si>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</si>
  <si>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</si>
  <si>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</si>
  <si>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</si>
  <si>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</si>
  <si>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</si>
  <si>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</si>
  <si>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</si>
  <si>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</si>
  <si>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</si>
  <si>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</si>
  <si>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</si>
  <si>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</si>
  <si>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</si>
  <si>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</si>
  <si>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</si>
  <si>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</si>
  <si>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</si>
  <si>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</si>
  <si>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</si>
  <si>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</si>
  <si>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</si>
  <si>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</si>
  <si>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</si>
  <si>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</si>
  <si>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</si>
  <si>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</si>
  <si>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</si>
  <si>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</si>
  <si>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</si>
  <si>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</si>
  <si>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</si>
  <si>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</si>
  <si>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</si>
  <si>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</si>
  <si>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</si>
  <si>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</si>
  <si>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</si>
  <si>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</si>
  <si>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</si>
  <si>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</si>
  <si>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</si>
  <si>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</si>
  <si>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</si>
  <si>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</si>
  <si>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</si>
  <si>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</si>
  <si>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</si>
  <si>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</si>
  <si>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</si>
  <si>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</si>
  <si>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</si>
  <si>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</si>
  <si>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</si>
  <si>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</si>
  <si>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</si>
  <si>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</si>
  <si>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</si>
  <si>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</si>
  <si>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</si>
  <si>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</si>
  <si>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</si>
  <si>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</si>
  <si>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</si>
  <si>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</si>
  <si>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</si>
  <si>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</si>
  <si>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</si>
  <si>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</si>
  <si>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</si>
  <si>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</si>
  <si>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</si>
  <si>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</si>
  <si>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</si>
  <si>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</si>
  <si>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</si>
  <si>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</si>
  <si>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</si>
  <si>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</si>
  <si>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</si>
  <si>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</si>
  <si>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</si>
  <si>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</si>
  <si>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</si>
  <si>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</si>
  <si>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</si>
  <si>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</si>
  <si>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</si>
  <si>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</si>
  <si>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</si>
  <si>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</si>
  <si>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</si>
  <si>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</si>
  <si>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</si>
  <si>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</si>
  <si>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</si>
  <si>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</si>
  <si>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</si>
  <si>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</si>
  <si>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</si>
  <si>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</si>
  <si>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</si>
  <si>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</si>
  <si>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</si>
  <si>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</si>
  <si>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</si>
  <si>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</si>
  <si>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</si>
  <si>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</si>
  <si>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</si>
  <si>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</si>
  <si>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</si>
  <si>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</si>
  <si>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</si>
  <si>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</si>
  <si>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</si>
  <si>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</si>
  <si>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</si>
  <si>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</si>
  <si>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</si>
  <si>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</si>
  <si>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</si>
  <si>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</si>
  <si>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</si>
  <si>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</si>
  <si>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</si>
  <si>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</si>
  <si>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</si>
  <si>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</si>
  <si>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</si>
  <si>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</si>
  <si>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</si>
  <si>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</si>
  <si>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</si>
  <si>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</si>
  <si>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</si>
  <si>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</si>
  <si>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</si>
  <si>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</si>
  <si>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</si>
  <si>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</si>
  <si>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</si>
  <si>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</si>
  <si>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</si>
  <si>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</si>
  <si>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</si>
  <si>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</si>
  <si>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</si>
  <si>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</si>
  <si>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</si>
  <si>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</si>
  <si>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</si>
  <si>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</si>
  <si>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</si>
  <si>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</si>
  <si>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</si>
  <si>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</si>
  <si>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</si>
  <si>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</si>
  <si>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</si>
  <si>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</si>
  <si>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</si>
  <si>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</si>
  <si>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</si>
  <si>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</si>
  <si>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</si>
  <si>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</si>
  <si>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</si>
  <si>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</si>
  <si>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</si>
  <si>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</si>
  <si>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</si>
  <si>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</si>
  <si>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</si>
  <si>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</si>
  <si>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</si>
  <si>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</si>
  <si>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</si>
  <si>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</si>
  <si>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</si>
  <si>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</si>
  <si>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</si>
  <si>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</si>
  <si>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</si>
  <si>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</si>
  <si>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</si>
  <si>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</si>
  <si>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</si>
  <si>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</si>
  <si>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</si>
  <si>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</si>
  <si>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</si>
  <si>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</si>
  <si>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</si>
  <si>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</si>
  <si>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</si>
  <si>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</si>
  <si>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</si>
  <si>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</si>
  <si>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</si>
  <si>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</si>
  <si>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</si>
  <si>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</si>
  <si>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</si>
  <si>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</si>
  <si>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</si>
  <si>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</si>
  <si>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</si>
  <si>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</si>
  <si>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</si>
  <si>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</si>
  <si>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</si>
  <si>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</si>
  <si>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</si>
  <si>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</si>
  <si>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</si>
  <si>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</si>
  <si>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</si>
  <si>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</si>
  <si>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</si>
  <si>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</si>
  <si>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</si>
  <si>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</si>
  <si>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</si>
  <si>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</si>
  <si>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</si>
  <si>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</si>
  <si>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</si>
  <si>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</si>
  <si>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</si>
  <si>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</si>
  <si>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</si>
  <si>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</si>
  <si>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</si>
  <si>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</si>
  <si>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</si>
  <si>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</si>
  <si>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</si>
  <si>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</si>
  <si>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</si>
  <si>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</si>
  <si>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</si>
  <si>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</si>
  <si>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</si>
  <si>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</si>
  <si>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</si>
  <si>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</si>
  <si>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</si>
  <si>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</si>
  <si>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</si>
  <si>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</si>
  <si>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</si>
  <si>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</si>
  <si>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</si>
  <si>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</si>
  <si>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</si>
  <si>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</si>
  <si>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</si>
  <si>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</si>
  <si>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</si>
  <si>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</si>
  <si>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</si>
  <si>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</si>
  <si>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</si>
  <si>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</si>
  <si>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</si>
  <si>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</si>
  <si>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</si>
  <si>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</si>
  <si>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</si>
  <si>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</si>
  <si>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</si>
  <si>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</si>
  <si>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</si>
  <si>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</si>
  <si>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</si>
  <si>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</si>
  <si>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</si>
  <si>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</si>
  <si>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</si>
  <si>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</si>
  <si>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</si>
  <si>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</si>
  <si>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</si>
  <si>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</si>
  <si>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</si>
  <si>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</si>
  <si>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</si>
  <si>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</si>
  <si>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</si>
  <si>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</si>
  <si>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</si>
  <si>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</si>
  <si>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</si>
  <si>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</si>
  <si>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</si>
  <si>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</si>
  <si>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</si>
  <si>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</si>
  <si>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</si>
  <si>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</si>
  <si>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</si>
  <si>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</si>
  <si>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</si>
  <si>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</si>
  <si>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</si>
  <si>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</si>
  <si>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</si>
  <si>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</si>
  <si>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</si>
  <si>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</si>
  <si>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</si>
  <si>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</si>
  <si>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</si>
  <si>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</si>
  <si>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</si>
  <si>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</si>
  <si>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</si>
  <si>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</si>
  <si>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</si>
  <si>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</si>
  <si>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</si>
  <si>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</si>
  <si>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</si>
  <si>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</si>
  <si>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</si>
  <si>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</si>
  <si>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</si>
  <si>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</si>
  <si>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</si>
  <si>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</si>
  <si>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</si>
  <si>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</si>
  <si>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</si>
  <si>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</si>
  <si>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</si>
  <si>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</si>
  <si>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</si>
  <si>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</si>
  <si>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</si>
  <si>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</si>
  <si>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</si>
  <si>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</si>
  <si>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</si>
  <si>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</si>
  <si>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</si>
  <si>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</si>
  <si>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</si>
  <si>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</si>
  <si>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</si>
  <si>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</si>
  <si>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</si>
  <si>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</si>
  <si>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</si>
  <si>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</si>
  <si>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</si>
  <si>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</si>
  <si>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</si>
  <si>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</si>
  <si>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</si>
  <si>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</si>
  <si>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</si>
  <si>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</si>
  <si>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</si>
  <si>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</si>
  <si>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</si>
  <si>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</si>
  <si>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</si>
  <si>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</si>
  <si>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</si>
  <si>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</si>
  <si>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</si>
  <si>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</si>
  <si>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</si>
  <si>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</si>
  <si>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</si>
  <si>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</si>
  <si>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</si>
  <si>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</si>
  <si>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</si>
  <si>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</si>
  <si>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</si>
  <si>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</si>
  <si>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</si>
  <si>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</si>
  <si>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</si>
  <si>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</si>
  <si>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</si>
  <si>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</si>
  <si>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</si>
  <si>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</si>
  <si>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</si>
  <si>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</si>
  <si>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</si>
  <si>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</si>
  <si>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</si>
  <si>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</si>
  <si>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</si>
  <si>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</si>
  <si>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</si>
  <si>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</si>
  <si>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</si>
  <si>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</si>
  <si>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</si>
  <si>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</si>
  <si>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</si>
  <si>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</si>
  <si>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</si>
  <si>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</si>
  <si>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</si>
  <si>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</si>
  <si>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</si>
  <si>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</si>
  <si>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</si>
  <si>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</si>
  <si>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</si>
  <si>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</si>
  <si>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</si>
  <si>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</si>
  <si>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</si>
  <si>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</si>
  <si>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</si>
  <si>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</si>
  <si>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</si>
  <si>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</si>
  <si>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</si>
  <si>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</si>
  <si>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</si>
  <si>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</si>
  <si>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</si>
  <si>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</si>
  <si>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</si>
  <si>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</si>
  <si>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</si>
  <si>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</si>
  <si>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</si>
  <si>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</si>
  <si>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</si>
  <si>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</si>
  <si>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</si>
  <si>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</si>
  <si>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</si>
  <si>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</si>
  <si>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</si>
  <si>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</si>
  <si>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</si>
  <si>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</si>
  <si>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</si>
  <si>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</si>
  <si>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</si>
  <si>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</si>
  <si>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</si>
  <si>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</si>
  <si>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</si>
  <si>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</si>
  <si>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</si>
  <si>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</si>
  <si>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</si>
  <si>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</si>
  <si>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</si>
  <si>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</si>
  <si>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</si>
  <si>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</si>
  <si>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</si>
  <si>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</si>
  <si>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</si>
  <si>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</si>
  <si>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</si>
  <si>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</si>
  <si>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</si>
  <si>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</si>
  <si>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</si>
  <si>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</si>
  <si>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</si>
  <si>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</si>
  <si>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</si>
  <si>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</si>
  <si>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</si>
  <si>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</si>
  <si>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</si>
  <si>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</si>
  <si>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</si>
  <si>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</si>
  <si>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</si>
  <si>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</si>
  <si>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</si>
  <si>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</si>
  <si>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</si>
  <si>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</si>
  <si>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</si>
  <si>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</si>
  <si>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</si>
  <si>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</si>
  <si>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</si>
  <si>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</si>
  <si>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</si>
  <si>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</si>
  <si>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</si>
  <si>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</si>
  <si>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</si>
  <si>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</si>
  <si>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</si>
  <si>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</si>
  <si>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</si>
  <si>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</si>
  <si>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</si>
  <si>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</si>
  <si>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</si>
  <si>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</si>
  <si>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</si>
  <si>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</si>
  <si>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</si>
  <si>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</si>
  <si>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</si>
  <si>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</si>
  <si>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</si>
  <si>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</si>
  <si>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</si>
  <si>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</si>
  <si>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</si>
  <si>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</si>
  <si>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</si>
  <si>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</si>
  <si>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</si>
  <si>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</si>
  <si>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</si>
  <si>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</si>
  <si>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</si>
  <si>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</si>
  <si>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</si>
  <si>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</si>
  <si>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</si>
  <si>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</si>
  <si>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</si>
  <si>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</si>
  <si>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</si>
  <si>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</si>
  <si>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</si>
  <si>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</si>
  <si>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</si>
  <si>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</si>
  <si>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</si>
  <si>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</si>
  <si>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</si>
  <si>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</si>
  <si>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</si>
  <si>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</si>
  <si>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</si>
  <si>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</si>
  <si>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</si>
  <si>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</si>
  <si>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</si>
  <si>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</si>
  <si>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</si>
  <si>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</si>
  <si>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</si>
  <si>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</si>
  <si>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</si>
  <si>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</si>
  <si>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</si>
  <si>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</si>
  <si>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</si>
  <si>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</si>
  <si>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</si>
  <si>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</si>
  <si>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</si>
  <si>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</si>
  <si>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</si>
  <si>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</si>
  <si>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</si>
  <si>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</si>
  <si>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</si>
  <si>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</si>
  <si>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</si>
  <si>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</si>
  <si>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</si>
  <si>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</si>
  <si>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</si>
  <si>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</si>
  <si>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</si>
  <si>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</si>
  <si>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</si>
  <si>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</si>
  <si>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</si>
  <si>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</si>
  <si>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</si>
  <si>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</si>
  <si>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</si>
  <si>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</si>
  <si>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</si>
  <si>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</si>
  <si>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</si>
  <si>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</si>
  <si>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</si>
  <si>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</si>
  <si>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</si>
  <si>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</si>
  <si>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</si>
  <si>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</si>
  <si>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</si>
  <si>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</si>
  <si>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</si>
  <si>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</si>
  <si>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</si>
  <si>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</si>
  <si>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</si>
  <si>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</si>
  <si>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</si>
  <si>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</si>
  <si>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</si>
  <si>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</si>
  <si>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</si>
  <si>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</si>
  <si>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</si>
  <si>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</si>
  <si>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</si>
  <si>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</si>
  <si>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</si>
  <si>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</si>
  <si>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</si>
  <si>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</si>
  <si>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</si>
  <si>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</si>
  <si>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</si>
  <si>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</si>
  <si>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</si>
  <si>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</si>
  <si>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</si>
  <si>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</si>
  <si>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</si>
  <si>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</si>
  <si>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</si>
  <si>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</si>
  <si>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</si>
  <si>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</si>
  <si>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</si>
  <si>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</si>
  <si>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</si>
  <si>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</si>
  <si>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</si>
  <si>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</si>
  <si>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</si>
  <si>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</si>
  <si>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</si>
  <si>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</si>
  <si>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</si>
  <si>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</si>
  <si>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</si>
  <si>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</si>
  <si>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</si>
  <si>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</si>
  <si>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</si>
  <si>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</si>
  <si>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</si>
  <si>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</si>
  <si>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</si>
  <si>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</si>
  <si>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</si>
  <si>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</si>
  <si>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</si>
  <si>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</si>
  <si>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</si>
  <si>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</si>
  <si>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</si>
  <si>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</si>
  <si>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</si>
  <si>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</si>
  <si>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</si>
  <si>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</si>
  <si>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</si>
  <si>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</si>
  <si>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</si>
  <si>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</si>
  <si>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</si>
  <si>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</si>
  <si>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</si>
  <si>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</si>
  <si>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</si>
  <si>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</si>
  <si>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</si>
  <si>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</si>
  <si>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</si>
  <si>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</si>
  <si>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</si>
  <si>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</si>
  <si>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</si>
  <si>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</si>
  <si>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</si>
  <si>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</si>
  <si>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</si>
  <si>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</si>
  <si>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</si>
  <si>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</si>
  <si>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</si>
  <si>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</si>
  <si>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</si>
  <si>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</si>
  <si>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</si>
  <si>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</si>
  <si>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</si>
  <si>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</si>
  <si>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</si>
  <si>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</si>
  <si>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</si>
  <si>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</si>
  <si>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</si>
  <si>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</si>
  <si>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</si>
  <si>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</si>
  <si>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</si>
  <si>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</si>
  <si>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</si>
  <si>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</si>
  <si>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</si>
  <si>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</si>
  <si>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</si>
  <si>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</si>
  <si>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</si>
  <si>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</si>
  <si>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</si>
  <si>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</si>
  <si>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</si>
  <si>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</si>
  <si>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</si>
  <si>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</si>
  <si>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</si>
  <si>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</si>
  <si>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</si>
  <si>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</si>
  <si>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</si>
  <si>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</si>
  <si>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</si>
  <si>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</si>
  <si>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</si>
  <si>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</si>
  <si>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</si>
  <si>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</si>
  <si>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</si>
  <si>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</si>
  <si>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</si>
  <si>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</si>
  <si>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</si>
  <si>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</si>
  <si>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</si>
  <si>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</si>
  <si>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</si>
  <si>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</si>
  <si>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</si>
  <si>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</si>
  <si>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</si>
  <si>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</si>
  <si>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</si>
  <si>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</si>
  <si>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</si>
  <si>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</si>
  <si>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</si>
  <si>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</si>
  <si>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</si>
  <si>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</si>
  <si>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</si>
  <si>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</si>
  <si>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</si>
  <si>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</si>
  <si>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</si>
  <si>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</si>
  <si>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</si>
  <si>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</si>
  <si>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</si>
  <si>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</si>
  <si>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</si>
  <si>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</si>
  <si>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</si>
  <si>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</si>
  <si>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</si>
  <si>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</si>
  <si>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</si>
  <si>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</si>
  <si>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</si>
  <si>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</si>
  <si>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</si>
  <si>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</si>
  <si>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</si>
  <si>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</si>
  <si>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</si>
  <si>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</si>
  <si>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</si>
  <si>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</si>
  <si>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</si>
  <si>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</si>
  <si>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</si>
  <si>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</si>
  <si>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</si>
  <si>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</si>
  <si>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</si>
  <si>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</si>
  <si>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</si>
  <si>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</si>
  <si>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</si>
  <si>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</si>
  <si>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</si>
  <si>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</si>
  <si>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</si>
  <si>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</si>
  <si>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</si>
  <si>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</si>
  <si>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</si>
  <si>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</si>
  <si>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</si>
  <si>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</si>
  <si>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</si>
  <si>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</si>
  <si>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</si>
  <si>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</si>
  <si>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</si>
  <si>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</si>
  <si>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</si>
  <si>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</si>
  <si>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</si>
  <si>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</si>
  <si>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</si>
  <si>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</si>
  <si>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</si>
  <si>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</si>
  <si>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</si>
  <si>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</si>
  <si>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</si>
  <si>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</si>
  <si>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</si>
  <si>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</si>
  <si>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</si>
  <si>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</si>
  <si>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</si>
  <si>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</si>
  <si>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</si>
  <si>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</si>
  <si>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</si>
  <si>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</si>
  <si>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</si>
  <si>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</si>
  <si>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</si>
  <si>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</si>
  <si>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</si>
  <si>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</si>
  <si>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</si>
  <si>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</si>
  <si>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</si>
  <si>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</si>
  <si>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</si>
  <si>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</si>
  <si>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</si>
  <si>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</si>
  <si>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</si>
  <si>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</si>
  <si>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</si>
  <si>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</si>
  <si>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</si>
  <si>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</si>
  <si>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</si>
  <si>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</si>
  <si>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</si>
  <si>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</si>
  <si>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</si>
  <si>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</si>
  <si>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</si>
  <si>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</si>
  <si>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</si>
  <si>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</si>
  <si>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</si>
  <si>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</si>
  <si>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</si>
  <si>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</si>
  <si>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</si>
  <si>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</si>
  <si>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</si>
  <si>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</si>
  <si>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</si>
  <si>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</si>
  <si>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</si>
  <si>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</si>
  <si>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</si>
  <si>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</si>
  <si>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</si>
  <si>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</si>
  <si>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</si>
  <si>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</si>
  <si>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</si>
  <si>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</si>
  <si>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</si>
  <si>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</si>
  <si>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</si>
  <si>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</si>
  <si>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</si>
  <si>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</si>
  <si>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</si>
  <si>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</si>
  <si>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</si>
  <si>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</si>
  <si>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</si>
  <si>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</si>
  <si>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</si>
  <si>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</si>
  <si>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</si>
  <si>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</si>
  <si>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</si>
  <si>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</si>
  <si>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</si>
  <si>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</si>
  <si>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</si>
  <si>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</si>
  <si>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</si>
  <si>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</si>
  <si>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</si>
  <si>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</si>
  <si>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</si>
  <si>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</si>
  <si>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</si>
  <si>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</si>
  <si>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</si>
  <si>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</si>
  <si>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</si>
  <si>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</si>
  <si>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</si>
  <si>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</si>
  <si>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</si>
  <si>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</si>
  <si>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</si>
  <si>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</si>
  <si>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</si>
  <si>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</si>
  <si>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</si>
  <si>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</si>
  <si>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</si>
  <si>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</si>
  <si>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</si>
  <si>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</si>
  <si>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</si>
  <si>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</si>
  <si>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</si>
  <si>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</si>
  <si>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</si>
  <si>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</si>
  <si>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</si>
  <si>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</si>
  <si>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</si>
  <si>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</si>
  <si>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</si>
  <si>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</si>
  <si>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</si>
  <si>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</si>
  <si>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</si>
  <si>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</si>
  <si>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</si>
  <si>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</si>
  <si>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</si>
  <si>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</si>
  <si>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</si>
  <si>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</si>
  <si>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</si>
  <si>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</si>
  <si>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</si>
  <si>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</si>
  <si>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</si>
  <si>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</si>
  <si>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</si>
  <si>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</si>
  <si>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</si>
  <si>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</si>
  <si>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</si>
  <si>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</si>
  <si>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</si>
  <si>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</si>
  <si>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</si>
  <si>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</si>
  <si>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</si>
  <si>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</si>
  <si>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</si>
  <si>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</si>
  <si>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</si>
  <si>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</si>
  <si>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</si>
  <si>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</si>
  <si>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</si>
  <si>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</si>
  <si>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</si>
  <si>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</si>
  <si>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</si>
  <si>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</si>
  <si>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</si>
  <si>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</si>
  <si>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</si>
  <si>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</si>
  <si>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</si>
  <si>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</si>
  <si>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</si>
  <si>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</si>
  <si>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</si>
  <si>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</si>
  <si>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</si>
  <si>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</si>
  <si>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</si>
  <si>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</si>
  <si>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</si>
  <si>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</si>
  <si>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</si>
  <si>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</si>
  <si>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</si>
  <si>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</si>
  <si>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</si>
  <si>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</si>
  <si>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</si>
  <si>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</si>
  <si>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</si>
  <si>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</si>
  <si>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</si>
  <si>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</si>
  <si>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</si>
  <si>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</si>
  <si>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</si>
  <si>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</si>
  <si>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</si>
  <si>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</si>
  <si>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</si>
  <si>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</si>
  <si>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</si>
  <si>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</si>
  <si>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</si>
  <si>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</si>
  <si>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</si>
  <si>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</si>
  <si>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</si>
  <si>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</si>
  <si>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</si>
  <si>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</si>
  <si>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</si>
  <si>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</si>
  <si>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</si>
  <si>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</si>
  <si>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</si>
  <si>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</si>
  <si>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</si>
  <si>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</si>
  <si>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</si>
  <si>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</si>
  <si>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</si>
  <si>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</si>
  <si>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</si>
  <si>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</si>
  <si>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</si>
  <si>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</si>
  <si>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</si>
  <si>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</si>
  <si>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</si>
  <si>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</si>
  <si>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</si>
  <si>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</si>
  <si>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</si>
  <si>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</si>
  <si>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</si>
  <si>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</si>
  <si>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</si>
  <si>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</si>
  <si>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</si>
  <si>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</si>
  <si>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</si>
  <si>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</si>
  <si>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</si>
  <si>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</si>
  <si>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</si>
  <si>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</si>
  <si>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</si>
  <si>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</si>
  <si>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</si>
  <si>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</si>
  <si>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</si>
  <si>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</si>
  <si>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</si>
  <si>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</si>
  <si>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</si>
  <si>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</si>
  <si>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</si>
  <si>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</si>
  <si>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</si>
  <si>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</si>
  <si>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</si>
  <si>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</si>
  <si>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</si>
  <si>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</si>
  <si>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</si>
  <si>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</si>
  <si>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</si>
  <si>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</si>
  <si>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</si>
  <si>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</si>
  <si>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</si>
  <si>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</si>
  <si>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</si>
  <si>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</si>
  <si>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</si>
  <si>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</si>
  <si>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</si>
  <si>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</si>
  <si>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</si>
  <si>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</si>
  <si>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</si>
  <si>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</si>
  <si>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</si>
  <si>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</si>
  <si>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</si>
  <si>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</si>
  <si>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</si>
  <si>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</si>
  <si>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</si>
  <si>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</si>
  <si>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</si>
  <si>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</si>
  <si>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</si>
  <si>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</si>
  <si>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</si>
  <si>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</si>
  <si>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</si>
  <si>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</si>
  <si>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</si>
  <si>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</si>
  <si>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</si>
  <si>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</si>
  <si>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</si>
  <si>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</si>
  <si>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</si>
  <si>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</si>
  <si>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</si>
  <si>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</si>
  <si>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</si>
  <si>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</si>
  <si>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</si>
  <si>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</si>
  <si>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</si>
  <si>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</si>
  <si>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</si>
  <si>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</si>
  <si>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</si>
  <si>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</si>
  <si>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</si>
  <si>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</si>
  <si>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</si>
  <si>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</si>
  <si>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</si>
  <si>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</si>
  <si>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</si>
  <si>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</si>
  <si>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</si>
  <si>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</si>
  <si>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</si>
  <si>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</si>
  <si>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</si>
  <si>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</si>
  <si>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</si>
  <si>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</si>
  <si>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</si>
  <si>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</si>
  <si>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</si>
  <si>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</si>
  <si>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</si>
  <si>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</si>
  <si>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</si>
  <si>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</si>
  <si>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</si>
  <si>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</si>
  <si>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</si>
  <si>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</si>
  <si>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</si>
  <si>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</si>
  <si>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</si>
  <si>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</si>
  <si>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</si>
  <si>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</si>
  <si>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</si>
  <si>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</si>
  <si>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</si>
  <si>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</si>
  <si>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</si>
  <si>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</si>
  <si>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</si>
  <si>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</si>
  <si>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</si>
  <si>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</si>
  <si>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</si>
  <si>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</si>
  <si>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</si>
  <si>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</si>
  <si>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</si>
  <si>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</si>
  <si>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</si>
  <si>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</si>
  <si>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</si>
  <si>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</si>
  <si>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</si>
  <si>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</si>
  <si>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</si>
  <si>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</si>
  <si>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</si>
  <si>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</si>
  <si>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</si>
  <si>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</si>
  <si>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</si>
  <si>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</si>
  <si>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</si>
  <si>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</si>
  <si>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</si>
  <si>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</si>
  <si>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</si>
  <si>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</si>
  <si>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</si>
  <si>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</si>
  <si>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</si>
  <si>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</si>
  <si>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</si>
  <si>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</si>
  <si>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</si>
  <si>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</si>
  <si>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</si>
  <si>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</si>
  <si>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</si>
  <si>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</si>
  <si>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</si>
  <si>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</si>
  <si>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</si>
  <si>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</si>
  <si>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</si>
  <si>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</si>
  <si>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</si>
  <si>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</si>
  <si>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</si>
  <si>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</si>
  <si>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</si>
  <si>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</si>
  <si>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</si>
  <si>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</si>
  <si>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</si>
  <si>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</si>
  <si>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</si>
  <si>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</si>
  <si>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</si>
  <si>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</si>
  <si>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</si>
  <si>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</si>
  <si>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</si>
  <si>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</si>
  <si>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</si>
  <si>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</si>
  <si>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</si>
  <si>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</si>
  <si>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</si>
  <si>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</si>
  <si>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</si>
  <si>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</si>
  <si>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</si>
  <si>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</si>
  <si>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</si>
  <si>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</si>
  <si>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</si>
  <si>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</si>
  <si>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</si>
  <si>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</si>
  <si>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</si>
  <si>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</si>
  <si>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</si>
  <si>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</si>
  <si>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</si>
  <si>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</si>
  <si>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</si>
  <si>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</si>
  <si>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</si>
  <si>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</si>
  <si>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</si>
  <si>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</si>
  <si>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</si>
  <si>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</si>
  <si>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</si>
  <si>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</si>
  <si>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</si>
  <si>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</si>
  <si>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</si>
  <si>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</si>
  <si>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</si>
  <si>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</si>
  <si>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</si>
  <si>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</si>
  <si>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</si>
  <si>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</si>
  <si>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</si>
  <si>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</si>
  <si>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</si>
  <si>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</si>
  <si>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</si>
  <si>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</si>
  <si>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</si>
  <si>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</si>
  <si>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</si>
  <si>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</si>
  <si>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</si>
  <si>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</si>
  <si>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</si>
  <si>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</si>
  <si>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</si>
  <si>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</si>
  <si>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</si>
  <si>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</si>
  <si>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</si>
  <si>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</si>
  <si>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</si>
  <si>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</si>
  <si>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</si>
  <si>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</si>
  <si>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</si>
  <si>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</si>
  <si>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</si>
  <si>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</si>
  <si>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</si>
  <si>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</si>
  <si>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</si>
  <si>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</si>
  <si>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</si>
  <si>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</si>
  <si>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</si>
  <si>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</si>
  <si>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</si>
  <si>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</si>
  <si>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</si>
  <si>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</si>
  <si>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</si>
  <si>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</si>
  <si>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</si>
  <si>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</si>
  <si>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</si>
  <si>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</si>
  <si>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</si>
  <si>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</si>
  <si>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</si>
  <si>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</si>
  <si>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</si>
  <si>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</si>
  <si>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</si>
  <si>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</si>
  <si>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</si>
  <si>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</si>
  <si>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</si>
  <si>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</si>
  <si>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</si>
  <si>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</si>
  <si>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</si>
  <si>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</si>
  <si>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</si>
  <si>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</si>
  <si>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</si>
  <si>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</si>
  <si>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</si>
  <si>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</si>
  <si>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</si>
  <si>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</si>
  <si>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</si>
  <si>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</si>
  <si>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</si>
  <si>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</si>
  <si>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</si>
  <si>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</si>
  <si>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</si>
  <si>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</si>
  <si>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</si>
  <si>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</si>
  <si>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</si>
  <si>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</si>
  <si>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</si>
  <si>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</si>
  <si>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</si>
  <si>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</si>
  <si>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</si>
  <si>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</si>
  <si>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</si>
  <si>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</si>
  <si>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</si>
  <si>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</si>
  <si>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</si>
  <si>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</si>
  <si>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</si>
  <si>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</si>
  <si>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</si>
  <si>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</si>
  <si>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</si>
  <si>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</si>
  <si>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</si>
  <si>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</si>
  <si>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</si>
  <si>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</si>
  <si>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</si>
  <si>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</si>
  <si>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</si>
  <si>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</si>
  <si>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</si>
  <si>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</si>
  <si>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</si>
  <si>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</si>
  <si>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</si>
  <si>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</si>
  <si>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</si>
  <si>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</si>
  <si>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</si>
  <si>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</si>
  <si>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</si>
  <si>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</si>
  <si>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</si>
  <si>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</si>
  <si>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</si>
  <si>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</si>
  <si>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</si>
  <si>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</si>
  <si>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</si>
  <si>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</si>
  <si>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</si>
  <si>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</si>
  <si>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</si>
  <si>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</si>
  <si>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</si>
  <si>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</si>
  <si>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</si>
  <si>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</si>
  <si>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</si>
  <si>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</si>
  <si>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</si>
  <si>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</si>
  <si>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</si>
  <si>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</si>
  <si>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</si>
  <si>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</si>
  <si>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</si>
  <si>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</si>
  <si>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</si>
  <si>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</si>
  <si>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</si>
  <si>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</si>
  <si>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</si>
  <si>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</si>
  <si>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</si>
  <si>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</si>
  <si>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</si>
  <si>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</si>
  <si>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</si>
  <si>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</si>
  <si>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</si>
  <si>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</si>
  <si>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</si>
  <si>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</si>
  <si>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</si>
  <si>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</si>
  <si>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</si>
  <si>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</si>
  <si>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</si>
  <si>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</si>
  <si>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</si>
  <si>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</si>
  <si>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</si>
  <si>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</si>
  <si>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</si>
  <si>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</si>
  <si>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</si>
  <si>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</si>
  <si>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</si>
  <si>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</si>
  <si>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</si>
  <si>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</si>
  <si>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</si>
  <si>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</si>
  <si>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</si>
  <si>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</si>
  <si>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</si>
  <si>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</si>
  <si>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</si>
  <si>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</si>
  <si>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</si>
  <si>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</si>
  <si>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</si>
  <si>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</si>
  <si>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</si>
  <si>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</si>
  <si>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</si>
  <si>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</si>
  <si>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</si>
  <si>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</si>
  <si>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</si>
  <si>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</si>
  <si>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</si>
  <si>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</si>
  <si>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</si>
  <si>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</si>
  <si>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</si>
  <si>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</si>
  <si>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</si>
  <si>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</si>
  <si>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</si>
  <si>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</si>
  <si>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</si>
  <si>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</si>
  <si>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</si>
  <si>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</si>
  <si>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</si>
  <si>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</si>
  <si>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</si>
  <si>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</si>
  <si>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</si>
  <si>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</si>
  <si>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</si>
  <si>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</si>
  <si>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</si>
  <si>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</si>
  <si>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</si>
  <si>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</si>
  <si>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</si>
  <si>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</si>
  <si>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</si>
  <si>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</si>
  <si>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</si>
  <si>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</si>
  <si>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</si>
  <si>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</si>
  <si>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</si>
  <si>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</si>
  <si>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</si>
  <si>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</si>
  <si>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</si>
  <si>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</si>
  <si>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</si>
  <si>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</si>
  <si>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</si>
  <si>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</si>
  <si>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</si>
  <si>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</si>
  <si>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</si>
  <si>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</si>
  <si>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</si>
  <si>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</si>
  <si>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</si>
  <si>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</si>
  <si>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</si>
  <si>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</si>
  <si>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</si>
  <si>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</si>
  <si>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</si>
  <si>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</si>
  <si>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</si>
  <si>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</si>
  <si>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</si>
  <si>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</si>
  <si>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</si>
  <si>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</si>
  <si>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</si>
  <si>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</si>
  <si>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</si>
  <si>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</si>
  <si>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</si>
  <si>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</si>
  <si>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</si>
  <si>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</si>
  <si>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</si>
  <si>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</si>
  <si>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</si>
  <si>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</si>
  <si>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</si>
  <si>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</si>
  <si>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</si>
  <si>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</si>
  <si>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</si>
  <si>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</si>
  <si>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</si>
  <si>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</si>
  <si>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</si>
  <si>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</si>
  <si>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</si>
  <si>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</si>
  <si>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</si>
  <si>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</si>
  <si>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</si>
  <si>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</si>
  <si>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</si>
  <si>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</si>
  <si>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</si>
  <si>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</si>
  <si>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</si>
  <si>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</si>
  <si>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</si>
  <si>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</si>
  <si>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</si>
  <si>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</si>
  <si>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</si>
  <si>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</si>
  <si>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</si>
  <si>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</si>
  <si>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</si>
  <si>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</si>
  <si>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</si>
  <si>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</si>
  <si>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</si>
  <si>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</si>
  <si>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</si>
  <si>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</si>
  <si>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</si>
  <si>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</si>
  <si>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</si>
  <si>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</si>
  <si>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</si>
  <si>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</si>
  <si>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</si>
  <si>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</si>
  <si>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</si>
  <si>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</si>
  <si>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</si>
  <si>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</si>
  <si>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</si>
  <si>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</si>
  <si>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</si>
  <si>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</si>
  <si>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</si>
  <si>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</si>
  <si>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</si>
  <si>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</si>
  <si>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</si>
  <si>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</si>
  <si>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</si>
  <si>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</si>
  <si>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</si>
  <si>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</si>
  <si>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</si>
  <si>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</si>
  <si>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</si>
  <si>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</si>
  <si>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</si>
  <si>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</si>
  <si>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</si>
  <si>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</si>
  <si>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</si>
  <si>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</si>
  <si>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</si>
  <si>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</si>
  <si>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</si>
  <si>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</si>
  <si>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</si>
  <si>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</si>
  <si>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</si>
  <si>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</si>
  <si>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</si>
  <si>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</si>
  <si>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</si>
  <si>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</si>
  <si>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</si>
  <si>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</si>
  <si>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</si>
  <si>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</si>
  <si>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</si>
  <si>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</si>
  <si>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</si>
  <si>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</si>
  <si>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</si>
  <si>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</si>
  <si>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</si>
  <si>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</si>
  <si>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</si>
  <si>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</si>
  <si>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</si>
  <si>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</si>
  <si>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</si>
  <si>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</si>
  <si>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</si>
  <si>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</si>
  <si>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</si>
  <si>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</si>
  <si>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</si>
  <si>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</si>
  <si>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</si>
  <si>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</si>
  <si>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</si>
  <si>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</si>
  <si>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</si>
  <si>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</si>
  <si>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</si>
  <si>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</si>
  <si>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</si>
  <si>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</si>
  <si>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</si>
  <si>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</si>
  <si>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</si>
  <si>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</si>
  <si>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</si>
  <si>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</si>
  <si>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</si>
  <si>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</si>
  <si>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</si>
  <si>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</si>
  <si>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</si>
  <si>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</si>
  <si>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</si>
  <si>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</si>
  <si>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</si>
  <si>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</si>
  <si>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</si>
  <si>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</si>
  <si>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</si>
  <si>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</si>
  <si>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</si>
  <si>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</si>
  <si>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</si>
  <si>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</si>
  <si>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</si>
  <si>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</si>
  <si>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</si>
  <si>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</si>
  <si>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</si>
  <si>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</si>
  <si>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</si>
  <si>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</si>
  <si>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</si>
  <si>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</si>
  <si>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</si>
  <si>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</si>
  <si>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</si>
  <si>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</si>
  <si>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</si>
  <si>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</si>
  <si>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</si>
  <si>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</si>
  <si>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</si>
  <si>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</si>
  <si>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</si>
  <si>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</si>
  <si>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</si>
  <si>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</si>
  <si>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</si>
  <si>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</si>
  <si>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</si>
  <si>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</si>
  <si>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</si>
  <si>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</si>
  <si>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</si>
  <si>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</si>
  <si>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</si>
  <si>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</si>
  <si>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</si>
  <si>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</si>
  <si>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</si>
  <si>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</si>
  <si>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</si>
  <si>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</si>
  <si>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</si>
  <si>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</si>
  <si>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</si>
  <si>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</si>
  <si>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</si>
  <si>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</si>
  <si>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</si>
  <si>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</si>
  <si>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</si>
  <si>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</si>
  <si>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</si>
  <si>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</si>
  <si>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</si>
  <si>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</si>
  <si>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</si>
  <si>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</si>
  <si>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</si>
  <si>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</si>
  <si>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</si>
  <si>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</si>
  <si>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</si>
  <si>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</si>
  <si>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</si>
  <si>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</si>
  <si>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</si>
  <si>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</si>
  <si>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</si>
  <si>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</si>
  <si>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</si>
  <si>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</si>
  <si>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</si>
  <si>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</si>
  <si>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</si>
  <si>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</si>
  <si>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</si>
  <si>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</si>
  <si>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</si>
  <si>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</si>
  <si>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</si>
  <si>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</si>
  <si>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</si>
  <si>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</si>
  <si>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</si>
  <si>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</si>
  <si>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</si>
  <si>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</si>
  <si>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</si>
  <si>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</si>
  <si>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</si>
  <si>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</si>
  <si>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</si>
  <si>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</si>
  <si>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</si>
  <si>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</si>
  <si>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</si>
  <si>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</si>
  <si>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</si>
  <si>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</si>
  <si>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</si>
  <si>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</si>
  <si>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</si>
  <si>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</si>
  <si>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</si>
  <si>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</si>
  <si>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</si>
  <si>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</si>
  <si>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</si>
  <si>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</si>
  <si>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</si>
  <si>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</si>
  <si>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</si>
  <si>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</si>
  <si>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</si>
  <si>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</si>
  <si>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</si>
  <si>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</si>
  <si>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</si>
  <si>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</si>
  <si>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</si>
  <si>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</si>
  <si>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</si>
  <si>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</si>
  <si>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</si>
  <si>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</si>
  <si>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</si>
  <si>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</si>
  <si>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</si>
  <si>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</si>
  <si>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</si>
  <si>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</si>
  <si>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</si>
  <si>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</si>
  <si>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</si>
  <si>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</si>
  <si>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</si>
  <si>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</si>
  <si>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</si>
  <si>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</si>
  <si>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</si>
  <si>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</si>
  <si>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</si>
  <si>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</si>
  <si>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</si>
  <si>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</si>
  <si>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</si>
  <si>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</si>
  <si>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</si>
  <si>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</si>
  <si>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</si>
  <si>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</si>
  <si>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</si>
  <si>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</si>
  <si>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</si>
  <si>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</si>
  <si>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</si>
  <si>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</si>
  <si>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</si>
  <si>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</si>
  <si>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</si>
  <si>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</si>
  <si>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</si>
  <si>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</si>
  <si>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</si>
  <si>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</si>
  <si>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</si>
  <si>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</si>
  <si>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</si>
  <si>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</si>
  <si>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</si>
  <si>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</si>
  <si>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</si>
  <si>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</si>
  <si>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</si>
  <si>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</si>
  <si>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</si>
  <si>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</si>
  <si>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</si>
  <si>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</si>
  <si>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</si>
  <si>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</si>
  <si>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</si>
  <si>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</si>
  <si>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</si>
  <si>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</si>
  <si>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</si>
  <si>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</si>
  <si>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</si>
  <si>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</si>
  <si>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</si>
  <si>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</si>
  <si>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</si>
  <si>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</si>
  <si>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</si>
  <si>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</si>
  <si>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</si>
  <si>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</si>
  <si>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</si>
  <si>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</si>
  <si>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</si>
  <si>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</si>
  <si>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</si>
  <si>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</si>
  <si>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</si>
  <si>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</si>
  <si>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</si>
  <si>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</si>
  <si>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</si>
  <si>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</si>
  <si>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</si>
  <si>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</si>
  <si>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</si>
  <si>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</si>
  <si>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</si>
  <si>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</si>
  <si>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</si>
  <si>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</si>
  <si>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</si>
  <si>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</si>
  <si>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</si>
  <si>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</si>
  <si>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</si>
  <si>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</si>
  <si>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</si>
  <si>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</si>
  <si>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</si>
  <si>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</si>
  <si>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</si>
  <si>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</si>
  <si>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</si>
  <si>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</si>
  <si>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</si>
  <si>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</si>
  <si>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</si>
  <si>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</si>
  <si>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</si>
  <si>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</si>
  <si>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</si>
  <si>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</si>
  <si>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</si>
  <si>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</si>
  <si>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</si>
  <si>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</si>
  <si>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</si>
  <si>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</si>
  <si>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</si>
  <si>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</si>
  <si>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</si>
  <si>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</si>
  <si>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</si>
  <si>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</si>
  <si>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</si>
  <si>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</si>
  <si>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</si>
  <si>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</si>
  <si>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</si>
  <si>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</si>
  <si>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</si>
  <si>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</si>
  <si>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</si>
  <si>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</si>
  <si>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</si>
  <si>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</si>
  <si>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</si>
  <si>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</si>
  <si>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</si>
  <si>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</si>
  <si>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</si>
  <si>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</si>
  <si>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</si>
  <si>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</si>
  <si>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</si>
  <si>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</si>
  <si>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</si>
  <si>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</si>
  <si>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</si>
  <si>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</si>
  <si>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</si>
  <si>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</si>
  <si>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</si>
  <si>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</si>
  <si>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</si>
  <si>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</si>
  <si>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</si>
  <si>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</si>
  <si>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</si>
  <si>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</si>
  <si>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</si>
  <si>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</si>
  <si>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</si>
  <si>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</si>
  <si>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</si>
  <si>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</si>
  <si>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</si>
  <si>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</si>
  <si>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</si>
  <si>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</si>
  <si>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</si>
  <si>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</si>
  <si>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</si>
  <si>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</si>
  <si>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</si>
  <si>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</si>
  <si>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</si>
  <si>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</si>
  <si>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</si>
  <si>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</si>
  <si>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</si>
  <si>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</si>
  <si>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</si>
  <si>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</si>
  <si>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</si>
  <si>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</si>
  <si>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</si>
  <si>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</si>
  <si>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</si>
  <si>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</si>
  <si>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</si>
  <si>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</si>
  <si>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</si>
  <si>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</si>
  <si>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</si>
  <si>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</si>
  <si>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</si>
  <si>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</si>
  <si>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</si>
  <si>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</si>
  <si>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</si>
  <si>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</si>
  <si>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</si>
  <si>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</si>
  <si>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</si>
  <si>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</si>
  <si>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</si>
  <si>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</si>
  <si>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</si>
  <si>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</si>
  <si>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</si>
  <si>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</si>
  <si>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</si>
  <si>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</si>
  <si>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</si>
  <si>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</si>
  <si>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</si>
  <si>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</si>
  <si>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</si>
  <si>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</si>
  <si>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</si>
  <si>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</si>
  <si>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</si>
  <si>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</si>
  <si>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</si>
  <si>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</si>
  <si>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</si>
  <si>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</si>
  <si>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</si>
  <si>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</si>
  <si>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</si>
  <si>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</si>
  <si>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</si>
  <si>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</si>
  <si>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</si>
  <si>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</si>
  <si>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</si>
  <si>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</si>
  <si>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</si>
  <si>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</si>
  <si>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</si>
  <si>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</si>
  <si>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</si>
  <si>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</si>
  <si>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</si>
  <si>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</si>
  <si>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</si>
  <si>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</si>
  <si>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</si>
  <si>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</si>
  <si>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</si>
  <si>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</si>
  <si>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</si>
  <si>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</si>
  <si>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</si>
  <si>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</si>
  <si>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</si>
  <si>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</si>
  <si>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</si>
  <si>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</si>
  <si>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</si>
  <si>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</si>
  <si>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</si>
  <si>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</si>
  <si>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</si>
  <si>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</si>
  <si>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</si>
  <si>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</si>
  <si>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</si>
  <si>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</si>
  <si>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</si>
  <si>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</si>
  <si>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</si>
  <si>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</si>
  <si>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</si>
  <si>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</si>
  <si>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</si>
  <si>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</si>
  <si>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</si>
  <si>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</si>
  <si>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</si>
  <si>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</si>
  <si>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</si>
  <si>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</si>
  <si>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</si>
  <si>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</si>
  <si>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</si>
  <si>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</si>
  <si>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</si>
  <si>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</si>
  <si>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</si>
  <si>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</si>
  <si>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</si>
  <si>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</si>
  <si>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</si>
  <si>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</si>
  <si>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</si>
  <si>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</si>
  <si>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</si>
  <si>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</si>
  <si>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</si>
  <si>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</si>
  <si>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</si>
  <si>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</si>
  <si>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</si>
  <si>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</si>
  <si>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</si>
  <si>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</si>
  <si>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</si>
  <si>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</si>
  <si>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</si>
  <si>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</si>
  <si>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</si>
  <si>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</si>
  <si>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</si>
  <si>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</si>
  <si>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</si>
  <si>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</si>
  <si>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</si>
  <si>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</si>
  <si>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</si>
  <si>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</si>
  <si>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</si>
  <si>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</si>
  <si>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</si>
  <si>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</si>
  <si>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</si>
  <si>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</si>
  <si>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</si>
  <si>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</si>
  <si>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</si>
  <si>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</si>
  <si>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</si>
  <si>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</si>
  <si>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</si>
  <si>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</si>
  <si>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</si>
  <si>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</si>
  <si>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</si>
  <si>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</si>
  <si>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</si>
  <si>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</si>
  <si>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</si>
  <si>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</si>
  <si>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</si>
  <si>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</si>
  <si>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</si>
  <si>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</si>
  <si>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</si>
  <si>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</si>
  <si>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</si>
  <si>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</si>
  <si>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</si>
  <si>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</si>
  <si>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</si>
  <si>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</si>
  <si>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</si>
  <si>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</si>
  <si>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</si>
  <si>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</si>
  <si>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</si>
  <si>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</si>
  <si>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</si>
  <si>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</si>
  <si>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</si>
  <si>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</si>
  <si>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</si>
  <si>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</si>
  <si>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</si>
  <si>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</si>
  <si>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</si>
  <si>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</si>
  <si>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</si>
  <si>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</si>
  <si>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</si>
  <si>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</si>
  <si>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</si>
  <si>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</si>
  <si>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</si>
  <si>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</si>
  <si>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</si>
  <si>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</si>
  <si>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</si>
  <si>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</si>
  <si>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</si>
  <si>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</si>
  <si>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</si>
  <si>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</si>
  <si>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</si>
  <si>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</si>
  <si>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</si>
  <si>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</si>
  <si>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</si>
  <si>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</si>
  <si>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</si>
  <si>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</si>
  <si>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</si>
  <si>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</si>
  <si>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</si>
  <si>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</si>
  <si>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</si>
  <si>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</si>
  <si>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</si>
  <si>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</si>
  <si>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</si>
  <si>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</si>
  <si>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</si>
  <si>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</si>
  <si>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</si>
  <si>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</si>
  <si>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</si>
  <si>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</si>
  <si>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</si>
  <si>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</si>
  <si>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</si>
  <si>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</si>
  <si>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</si>
  <si>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</si>
  <si>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</si>
  <si>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</si>
  <si>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</si>
  <si>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</si>
  <si>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</si>
  <si>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</si>
  <si>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</si>
  <si>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</si>
  <si>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</si>
  <si>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</si>
  <si>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</si>
  <si>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</si>
  <si>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</si>
  <si>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</si>
  <si>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</si>
  <si>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</si>
  <si>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</si>
  <si>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</si>
  <si>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</si>
  <si>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</si>
  <si>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</si>
  <si>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</si>
  <si>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</si>
  <si>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</si>
  <si>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</si>
  <si>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</si>
  <si>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</si>
  <si>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</si>
  <si>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</si>
  <si>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</si>
  <si>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</si>
  <si>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</si>
  <si>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</si>
  <si>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</si>
  <si>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</si>
  <si>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</si>
  <si>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</si>
  <si>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</si>
  <si>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</si>
  <si>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</si>
  <si>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</si>
  <si>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</si>
  <si>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</si>
  <si>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</si>
  <si>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</si>
  <si>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</si>
  <si>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</si>
  <si>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</si>
  <si>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</si>
  <si>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</si>
  <si>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</si>
  <si>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</si>
  <si>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</si>
  <si>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</si>
  <si>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</si>
  <si>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</si>
  <si>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</si>
  <si>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</si>
  <si>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</si>
  <si>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</si>
  <si>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</si>
  <si>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</si>
  <si>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</si>
  <si>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</si>
  <si>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</si>
  <si>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</si>
  <si>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</si>
  <si>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</si>
  <si>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</si>
  <si>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</si>
  <si>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</si>
  <si>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</si>
  <si>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</si>
  <si>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</si>
  <si>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</si>
  <si>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</si>
  <si>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</si>
  <si>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</si>
  <si>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</si>
  <si>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</si>
  <si>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</si>
  <si>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</si>
  <si>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</si>
  <si>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</si>
  <si>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</si>
  <si>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</si>
  <si>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</si>
  <si>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</si>
  <si>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</si>
  <si>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</si>
  <si>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</si>
  <si>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</si>
  <si>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</si>
  <si>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</si>
  <si>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</si>
  <si>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</si>
  <si>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</si>
  <si>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</si>
  <si>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</si>
  <si>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</si>
  <si>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</si>
  <si>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</si>
  <si>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</si>
  <si>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</si>
  <si>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</si>
  <si>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</si>
  <si>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</si>
  <si>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</si>
  <si>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</si>
  <si>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</si>
  <si>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</si>
  <si>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</si>
  <si>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</si>
  <si>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</si>
  <si>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</si>
  <si>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</si>
  <si>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</si>
  <si>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</si>
  <si>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</si>
  <si>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</si>
  <si>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</si>
  <si>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</si>
  <si>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</si>
  <si>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</si>
  <si>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</si>
  <si>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</si>
  <si>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</si>
  <si>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</si>
  <si>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</si>
  <si>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</si>
  <si>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</si>
  <si>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</si>
  <si>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</si>
  <si>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</si>
  <si>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</si>
  <si>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</si>
  <si>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</si>
  <si>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</si>
  <si>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</si>
  <si>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</si>
  <si>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</si>
  <si>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</si>
  <si>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</si>
  <si>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</si>
  <si>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</si>
  <si>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</si>
  <si>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</si>
  <si>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</si>
  <si>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</si>
  <si>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</si>
  <si>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</si>
  <si>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</si>
  <si>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</si>
  <si>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</si>
  <si>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</si>
  <si>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</si>
  <si>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</si>
  <si>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</si>
  <si>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</si>
  <si>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</si>
  <si>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</si>
  <si>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</si>
  <si>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</si>
  <si>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</si>
  <si>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</si>
  <si>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</si>
  <si>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</si>
  <si>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</si>
  <si>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</si>
  <si>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</si>
  <si>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</si>
  <si>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</si>
  <si>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</si>
  <si>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</si>
  <si>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</si>
  <si>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</si>
  <si>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</si>
  <si>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</si>
  <si>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</si>
  <si>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</si>
  <si>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</si>
  <si>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</si>
  <si>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</si>
  <si>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</si>
  <si>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</si>
  <si>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</si>
  <si>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</si>
  <si>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</si>
  <si>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</si>
  <si>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</si>
  <si>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</si>
  <si>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</si>
  <si>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</si>
  <si>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</si>
  <si>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</si>
  <si>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</si>
  <si>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</si>
  <si>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</si>
  <si>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</si>
  <si>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</si>
  <si>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</si>
  <si>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</si>
  <si>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</si>
  <si>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</si>
  <si>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</si>
  <si>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</si>
  <si>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</si>
  <si>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</si>
  <si>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</si>
  <si>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</si>
  <si>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</si>
  <si>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</si>
  <si>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</si>
  <si>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</si>
  <si>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</si>
  <si>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</si>
  <si>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</si>
  <si>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</si>
  <si>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</si>
  <si>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</si>
  <si>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</si>
  <si>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</si>
  <si>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</si>
  <si>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</si>
  <si>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</si>
  <si>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</si>
  <si>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</si>
  <si>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</si>
  <si>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</si>
  <si>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</si>
  <si>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</si>
  <si>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</si>
  <si>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</si>
  <si>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</si>
  <si>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</si>
  <si>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</si>
  <si>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</si>
  <si>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</si>
  <si>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</si>
  <si>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</si>
  <si>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</si>
  <si>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</si>
  <si>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</si>
  <si>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</si>
  <si>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</si>
  <si>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</si>
  <si>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</si>
  <si>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</si>
  <si>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</si>
  <si>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</si>
  <si>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</si>
  <si>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</si>
  <si>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</si>
  <si>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</si>
  <si>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</si>
  <si>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</si>
  <si>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</si>
  <si>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</si>
  <si>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</si>
  <si>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</si>
  <si>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</si>
  <si>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</si>
  <si>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</si>
  <si>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</si>
  <si>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</si>
  <si>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</si>
  <si>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</si>
  <si>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</si>
  <si>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</si>
  <si>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</si>
  <si>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</si>
  <si>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</si>
  <si>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</si>
  <si>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</si>
  <si>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</si>
  <si>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</si>
  <si>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</si>
  <si>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</si>
  <si>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</si>
  <si>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</si>
  <si>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</si>
  <si>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</si>
  <si>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</si>
  <si>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</si>
  <si>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</si>
  <si>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</si>
  <si>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</si>
  <si>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</si>
  <si>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</si>
  <si>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</si>
  <si>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</si>
  <si>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</si>
  <si>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</si>
  <si>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</si>
  <si>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</si>
  <si>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</si>
  <si>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</si>
  <si>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</si>
  <si>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</si>
  <si>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</si>
  <si>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</si>
  <si>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</si>
  <si>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</si>
  <si>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</si>
  <si>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</si>
  <si>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</si>
  <si>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</si>
  <si>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</si>
  <si>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</si>
  <si>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</si>
  <si>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</si>
  <si>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</si>
  <si>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</si>
  <si>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</si>
  <si>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</si>
  <si>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</si>
  <si>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</si>
  <si>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</si>
  <si>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</si>
  <si>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</si>
  <si>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</si>
  <si>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</si>
  <si>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</si>
  <si>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</si>
  <si>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</si>
  <si>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</si>
  <si>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</si>
  <si>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</si>
  <si>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</si>
  <si>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</si>
  <si>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</si>
  <si>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</si>
  <si>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</si>
  <si>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</si>
  <si>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</si>
  <si>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</si>
  <si>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</si>
  <si>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</si>
  <si>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</si>
  <si>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</si>
  <si>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</si>
  <si>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</si>
  <si>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</si>
  <si>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</si>
  <si>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</si>
  <si>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</si>
  <si>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</si>
  <si>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</si>
  <si>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</si>
  <si>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</si>
  <si>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</si>
  <si>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</si>
  <si>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</si>
  <si>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</si>
  <si>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</si>
  <si>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</si>
  <si>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</si>
  <si>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</si>
  <si>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</si>
  <si>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</si>
  <si>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</si>
  <si>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</si>
  <si>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</si>
  <si>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</si>
  <si>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</si>
  <si>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</si>
  <si>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</si>
  <si>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</si>
  <si>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</si>
  <si>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</si>
  <si>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</si>
  <si>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</si>
  <si>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</si>
  <si>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</si>
  <si>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</si>
  <si>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</si>
  <si>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</si>
  <si>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</si>
  <si>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</si>
  <si>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</si>
  <si>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</si>
  <si>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</si>
  <si>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</si>
  <si>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</si>
  <si>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</si>
  <si>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</si>
  <si>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</si>
  <si>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</si>
  <si>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</si>
  <si>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</si>
  <si>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</si>
  <si>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</si>
  <si>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</si>
  <si>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</si>
  <si>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</si>
  <si>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</si>
  <si>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</si>
  <si>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</si>
  <si>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</si>
  <si>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</si>
  <si>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</si>
  <si>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</si>
  <si>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</si>
  <si>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</si>
  <si>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</si>
  <si>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</si>
  <si>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</si>
  <si>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</si>
  <si>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</si>
  <si>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</si>
  <si>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</si>
  <si>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</si>
  <si>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</si>
  <si>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</si>
  <si>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</si>
  <si>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</si>
  <si>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</si>
  <si>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</si>
  <si>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</si>
  <si>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</si>
  <si>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</si>
  <si>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</si>
  <si>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</si>
  <si>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</si>
  <si>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</si>
  <si>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</si>
  <si>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</si>
  <si>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</si>
  <si>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</si>
  <si>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</si>
  <si>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</si>
  <si>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</si>
  <si>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</si>
  <si>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</si>
  <si>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</si>
  <si>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</si>
  <si>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</si>
  <si>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</si>
  <si>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</si>
  <si>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</si>
  <si>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</si>
  <si>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</si>
  <si>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</si>
  <si>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</si>
  <si>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</si>
  <si>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</si>
  <si>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</si>
  <si>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</si>
  <si>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</si>
  <si>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</si>
  <si>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</si>
  <si>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</si>
  <si>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</si>
  <si>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</si>
  <si>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</si>
  <si>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</si>
  <si>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</si>
  <si>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</si>
  <si>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</si>
  <si>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</si>
  <si>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</si>
  <si>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</si>
  <si>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</si>
  <si>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</si>
  <si>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</si>
  <si>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</si>
  <si>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</si>
  <si>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</si>
  <si>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</si>
  <si>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</si>
  <si>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</si>
  <si>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</si>
  <si>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</si>
  <si>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</si>
  <si>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</si>
  <si>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</si>
  <si>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</si>
  <si>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</si>
  <si>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</si>
  <si>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</si>
  <si>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</si>
  <si>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</si>
  <si>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</si>
  <si>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</si>
  <si>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</si>
  <si>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</si>
  <si>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</si>
  <si>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</si>
  <si>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</si>
  <si>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</si>
  <si>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</si>
  <si>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</si>
  <si>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</si>
  <si>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</si>
  <si>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</si>
  <si>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</si>
  <si>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</si>
  <si>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</si>
  <si>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</si>
  <si>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</si>
  <si>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</si>
  <si>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</si>
  <si>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</si>
  <si>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</si>
  <si>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</si>
  <si>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</si>
  <si>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</si>
  <si>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</si>
  <si>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</si>
  <si>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</si>
  <si>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</si>
  <si>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</si>
  <si>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</si>
  <si>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</si>
  <si>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</si>
  <si>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</si>
  <si>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</si>
  <si>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</si>
  <si>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</si>
  <si>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</si>
  <si>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</si>
  <si>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</si>
  <si>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</si>
  <si>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</si>
  <si>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</si>
  <si>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</si>
  <si>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</si>
  <si>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</si>
  <si>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</si>
  <si>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</si>
  <si>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</si>
  <si>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</si>
  <si>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</si>
  <si>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</si>
  <si>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</si>
  <si>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</si>
  <si>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</si>
  <si>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</si>
  <si>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</si>
  <si>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</si>
  <si>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</si>
  <si>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</si>
  <si>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</si>
  <si>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</si>
  <si>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</si>
  <si>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</si>
  <si>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</si>
  <si>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</si>
  <si>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</si>
  <si>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</si>
  <si>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</si>
  <si>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</si>
  <si>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</si>
  <si>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</si>
  <si>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</si>
  <si>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</si>
  <si>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</si>
  <si>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</si>
  <si>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</si>
  <si>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</si>
  <si>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</si>
  <si>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</si>
  <si>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</si>
  <si>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</si>
  <si>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</si>
  <si>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</si>
  <si>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</si>
  <si>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</si>
  <si>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</si>
  <si>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</si>
  <si>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</si>
  <si>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</si>
  <si>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</si>
  <si>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</si>
  <si>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</si>
  <si>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</si>
  <si>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</si>
  <si>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</si>
  <si>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</si>
  <si>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</si>
  <si>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</si>
  <si>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</si>
  <si>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</si>
  <si>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</si>
  <si>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</si>
  <si>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</si>
  <si>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</si>
  <si>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</si>
  <si>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</si>
  <si>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</si>
  <si>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</si>
  <si>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</si>
  <si>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</si>
  <si>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</si>
  <si>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</si>
  <si>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</si>
  <si>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</si>
  <si>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</si>
  <si>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</si>
  <si>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</si>
  <si>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</si>
  <si>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</si>
  <si>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</si>
  <si>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</si>
  <si>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</si>
  <si>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</si>
  <si>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</si>
  <si>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</si>
  <si>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</si>
  <si>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</si>
  <si>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</si>
  <si>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</si>
  <si>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</si>
  <si>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</si>
  <si>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</si>
  <si>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</si>
  <si>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</si>
  <si>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</si>
  <si>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</si>
  <si>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</si>
  <si>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</si>
  <si>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</si>
  <si>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</si>
  <si>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</si>
  <si>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</si>
  <si>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</si>
  <si>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</si>
  <si>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</si>
  <si>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</si>
  <si>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</si>
  <si>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</si>
  <si>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</si>
  <si>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</si>
  <si>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</si>
  <si>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</si>
  <si>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</si>
  <si>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</si>
  <si>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</si>
  <si>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</si>
  <si>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</si>
  <si>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</si>
  <si>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</si>
  <si>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</si>
  <si>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</si>
  <si>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</si>
  <si>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</si>
  <si>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</si>
  <si>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</si>
  <si>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</si>
  <si>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</si>
  <si>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</si>
  <si>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</si>
  <si>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</si>
  <si>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</si>
  <si>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</si>
  <si>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</si>
  <si>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</si>
  <si>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</si>
  <si>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</si>
  <si>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</si>
  <si>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</si>
  <si>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</si>
  <si>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</si>
  <si>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</si>
  <si>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</si>
  <si>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</si>
  <si>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</si>
  <si>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</si>
  <si>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</si>
  <si>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</si>
  <si>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</si>
  <si>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</si>
  <si>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</si>
  <si>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</si>
  <si>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</si>
  <si>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</si>
  <si>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</si>
  <si>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</si>
  <si>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</si>
  <si>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</si>
  <si>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</si>
  <si>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</si>
  <si>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</si>
  <si>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</si>
  <si>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</si>
  <si>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</si>
  <si>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</si>
  <si>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</si>
  <si>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</si>
  <si>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</si>
  <si>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</si>
  <si>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</si>
  <si>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</si>
  <si>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</si>
  <si>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</si>
  <si>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</si>
  <si>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</si>
  <si>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</si>
  <si>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</si>
  <si>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</si>
  <si>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</si>
  <si>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</si>
  <si>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</si>
  <si>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</si>
  <si>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</si>
  <si>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</si>
  <si>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</si>
  <si>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</si>
  <si>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</si>
  <si>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</si>
  <si>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</si>
  <si>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</si>
  <si>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</si>
  <si>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</si>
  <si>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</si>
  <si>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</si>
  <si>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</si>
  <si>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</si>
  <si>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</si>
  <si>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</si>
  <si>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</si>
  <si>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</si>
  <si>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</si>
  <si>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</si>
  <si>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</si>
  <si>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</si>
  <si>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</si>
  <si>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</si>
  <si>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</si>
  <si>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</si>
  <si>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</si>
  <si>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</si>
  <si>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</si>
  <si>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</si>
  <si>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</si>
  <si>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</si>
  <si>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</si>
  <si>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</si>
  <si>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</si>
  <si>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</si>
  <si>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</si>
  <si>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</si>
  <si>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</si>
  <si>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</si>
  <si>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</si>
  <si>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</si>
  <si>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</si>
  <si>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</si>
  <si>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</si>
  <si>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</si>
  <si>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</si>
  <si>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</si>
  <si>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</si>
  <si>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</si>
  <si>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</si>
  <si>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</si>
  <si>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</si>
  <si>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</si>
  <si>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</si>
  <si>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</si>
  <si>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</si>
  <si>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</si>
  <si>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</si>
  <si>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</si>
  <si>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</si>
  <si>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</si>
  <si>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</si>
  <si>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</si>
  <si>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</si>
  <si>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</si>
  <si>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</si>
  <si>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</si>
  <si>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</si>
  <si>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</si>
  <si>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</si>
  <si>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</si>
  <si>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</si>
  <si>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</si>
  <si>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</si>
  <si>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</si>
  <si>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</si>
  <si>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</si>
  <si>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</si>
  <si>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</si>
  <si>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</si>
  <si>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</si>
  <si>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</si>
  <si>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</si>
  <si>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</si>
  <si>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</si>
  <si>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</si>
  <si>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</si>
  <si>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</si>
  <si>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</si>
  <si>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</si>
  <si>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</si>
  <si>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</si>
  <si>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</si>
  <si>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</si>
  <si>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</si>
  <si>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</si>
  <si>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</si>
  <si>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</si>
  <si>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</si>
  <si>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</si>
  <si>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</si>
  <si>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</si>
  <si>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</si>
  <si>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</si>
  <si>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</si>
  <si>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</si>
  <si>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</si>
  <si>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</si>
  <si>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</si>
  <si>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</si>
  <si>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</si>
  <si>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</si>
  <si>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</si>
  <si>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</si>
  <si>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</si>
  <si>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</si>
  <si>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</si>
  <si>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</si>
  <si>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</si>
  <si>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</si>
  <si>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</si>
  <si>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</si>
  <si>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</si>
  <si>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</si>
  <si>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</si>
  <si>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</si>
  <si>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</si>
  <si>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</si>
  <si>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</si>
  <si>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</si>
  <si>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</si>
  <si>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</si>
  <si>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</si>
  <si>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</si>
  <si>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</si>
  <si>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</si>
  <si>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</si>
  <si>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</si>
  <si>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</si>
  <si>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</si>
  <si>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</si>
  <si>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</si>
  <si>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</si>
  <si>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</si>
  <si>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</si>
  <si>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</si>
  <si>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</si>
  <si>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</si>
  <si>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</si>
  <si>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</si>
  <si>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</si>
  <si>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</si>
  <si>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</si>
  <si>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</si>
  <si>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</si>
  <si>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</si>
  <si>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</si>
  <si>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</si>
  <si>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</si>
  <si>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</si>
  <si>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</si>
  <si>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</si>
  <si>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</si>
  <si>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</si>
  <si>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</si>
  <si>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</si>
  <si>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</si>
  <si>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</si>
  <si>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</si>
  <si>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</si>
  <si>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</si>
  <si>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</si>
  <si>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</si>
  <si>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</si>
  <si>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</si>
  <si>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</si>
  <si>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</si>
  <si>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</si>
  <si>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</si>
  <si>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</si>
  <si>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</si>
  <si>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</si>
  <si>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</si>
  <si>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</si>
  <si>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</si>
  <si>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</si>
  <si>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</si>
  <si>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</si>
  <si>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</si>
  <si>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</si>
  <si>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</si>
  <si>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</si>
  <si>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</si>
  <si>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</si>
  <si>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</si>
  <si>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</si>
  <si>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</si>
  <si>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</si>
  <si>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</si>
  <si>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</si>
  <si>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</si>
  <si>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</si>
  <si>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</si>
  <si>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</si>
  <si>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</si>
  <si>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</si>
  <si>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</si>
  <si>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</si>
  <si>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</si>
  <si>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</si>
  <si>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</si>
  <si>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</si>
  <si>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</si>
  <si>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</si>
  <si>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</si>
  <si>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</si>
  <si>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</si>
  <si>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</si>
  <si>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</si>
  <si>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</si>
  <si>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</si>
  <si>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</si>
  <si>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</si>
  <si>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</si>
  <si>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</si>
  <si>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</si>
  <si>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</si>
  <si>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</si>
  <si>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</si>
  <si>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</si>
  <si>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</si>
  <si>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</si>
  <si>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</si>
  <si>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</si>
  <si>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</si>
  <si>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</si>
  <si>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</si>
  <si>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</si>
  <si>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</si>
  <si>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</si>
  <si>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</si>
  <si>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</si>
  <si>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</si>
  <si>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</si>
  <si>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</si>
  <si>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</si>
  <si>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</si>
  <si>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</si>
  <si>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</si>
  <si>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</si>
  <si>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</si>
  <si>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</si>
  <si>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</si>
  <si>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</si>
  <si>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</si>
  <si>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</si>
  <si>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</si>
  <si>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</si>
  <si>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</si>
  <si>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</si>
  <si>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</si>
  <si>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</si>
  <si>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</si>
  <si>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</si>
  <si>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</si>
  <si>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</si>
  <si>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</si>
  <si>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</si>
  <si>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</si>
  <si>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</si>
  <si>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</si>
  <si>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</si>
  <si>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</si>
  <si>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</si>
  <si>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</si>
  <si>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</si>
  <si>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</si>
  <si>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</si>
  <si>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</si>
  <si>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</si>
  <si>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</si>
  <si>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</si>
  <si>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</si>
  <si>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</si>
  <si>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</si>
  <si>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</si>
  <si>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</si>
  <si>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</si>
  <si>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</si>
  <si>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</si>
  <si>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</si>
  <si>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</si>
  <si>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</si>
  <si>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</si>
  <si>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</si>
  <si>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</si>
  <si>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</si>
  <si>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</si>
  <si>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</si>
  <si>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</si>
  <si>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</si>
  <si>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</si>
  <si>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</si>
  <si>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</si>
  <si>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</si>
  <si>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</si>
  <si>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</si>
  <si>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</si>
  <si>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</si>
  <si>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</si>
  <si>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</si>
  <si>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</si>
  <si>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</si>
  <si>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</si>
  <si>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</si>
  <si>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</si>
  <si>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</si>
  <si>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</si>
  <si>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</si>
  <si>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</si>
  <si>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</si>
  <si>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</si>
  <si>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</si>
  <si>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</si>
  <si>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</si>
  <si>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</si>
  <si>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</si>
  <si>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</si>
  <si>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</si>
  <si>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</si>
  <si>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</si>
  <si>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</si>
  <si>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</si>
  <si>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</si>
  <si>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</si>
  <si>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</si>
  <si>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</si>
  <si>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</si>
  <si>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</si>
  <si>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</si>
  <si>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</si>
  <si>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</si>
  <si>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</si>
  <si>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</si>
  <si>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</si>
  <si>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</si>
  <si>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</si>
  <si>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</si>
  <si>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</si>
  <si>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</si>
  <si>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</si>
  <si>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</si>
  <si>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</si>
  <si>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</si>
  <si>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</si>
  <si>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</si>
  <si>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</si>
  <si>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</si>
  <si>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</si>
  <si>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</si>
  <si>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</si>
  <si>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</si>
  <si>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</si>
  <si>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</si>
  <si>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</si>
  <si>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</si>
  <si>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</si>
  <si>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</si>
  <si>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</si>
  <si>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</si>
  <si>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</si>
  <si>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</si>
  <si>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</si>
  <si>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</si>
  <si>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</si>
  <si>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</si>
  <si>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</si>
  <si>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</si>
  <si>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</si>
  <si>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</si>
  <si>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</si>
  <si>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</si>
  <si>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</si>
  <si>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</si>
  <si>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</si>
  <si>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</si>
  <si>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</si>
  <si>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</si>
  <si>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</si>
  <si>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</si>
  <si>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</si>
  <si>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</si>
  <si>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</si>
  <si>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</si>
  <si>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</si>
  <si>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</si>
  <si>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</si>
  <si>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</si>
  <si>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</si>
  <si>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</si>
  <si>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</si>
  <si>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</si>
  <si>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</si>
  <si>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</si>
  <si>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</si>
  <si>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</si>
  <si>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</si>
  <si>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</si>
  <si>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</si>
  <si>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</si>
  <si>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</si>
  <si>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</si>
  <si>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</si>
  <si>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</si>
  <si>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</si>
  <si>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</si>
  <si>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</si>
  <si>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</si>
  <si>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</si>
  <si>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</si>
  <si>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</si>
  <si>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</si>
  <si>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</si>
  <si>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</si>
  <si>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</si>
  <si>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</si>
  <si>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</si>
  <si>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</si>
  <si>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</si>
  <si>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</si>
  <si>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</si>
  <si>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</si>
  <si>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</si>
  <si>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</si>
  <si>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</si>
  <si>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</si>
  <si>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</si>
  <si>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</si>
  <si>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</si>
  <si>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</si>
  <si>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</si>
  <si>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</si>
  <si>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</si>
  <si>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</si>
  <si>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</si>
  <si>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</si>
  <si>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</si>
  <si>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</si>
  <si>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</si>
  <si>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</si>
  <si>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</si>
  <si>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</si>
  <si>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</si>
  <si>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</si>
  <si>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</si>
  <si>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</si>
  <si>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</si>
  <si>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</si>
  <si>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</si>
  <si>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</si>
  <si>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</si>
  <si>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</si>
  <si>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</si>
  <si>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</si>
  <si>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</si>
  <si>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</si>
  <si>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</si>
  <si>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</si>
  <si>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</si>
  <si>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</si>
  <si>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</si>
  <si>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</si>
  <si>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</si>
  <si>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</si>
  <si>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</si>
  <si>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</si>
  <si>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</si>
  <si>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</si>
  <si>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</si>
  <si>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</si>
  <si>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</si>
  <si>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</si>
  <si>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</si>
  <si>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</si>
  <si>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</si>
  <si>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</si>
  <si>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</si>
  <si>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</si>
  <si>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</si>
  <si>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</si>
  <si>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</si>
  <si>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</si>
  <si>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</si>
  <si>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</si>
  <si>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</si>
  <si>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</si>
  <si>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</si>
  <si>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</si>
  <si>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</si>
  <si>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</si>
  <si>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</si>
  <si>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</si>
  <si>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</si>
  <si>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</si>
  <si>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</si>
  <si>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</si>
  <si>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</si>
  <si>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</si>
  <si>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</si>
  <si>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</si>
  <si>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</si>
  <si>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</si>
  <si>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</si>
  <si>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</si>
  <si>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</si>
  <si>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</si>
  <si>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</si>
  <si>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</si>
  <si>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</si>
  <si>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</si>
  <si>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</si>
  <si>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</si>
  <si>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</si>
  <si>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</si>
  <si>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</si>
  <si>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</si>
  <si>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</si>
  <si>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</si>
  <si>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</si>
  <si>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</si>
  <si>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</si>
  <si>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</si>
  <si>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</si>
  <si>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</si>
  <si>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</si>
  <si>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</si>
  <si>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</si>
  <si>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</si>
  <si>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</si>
  <si>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</si>
  <si>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</si>
  <si>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</si>
  <si>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</si>
  <si>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</si>
  <si>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</si>
  <si>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</si>
  <si>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</si>
  <si>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</si>
  <si>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</si>
  <si>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</si>
  <si>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</si>
  <si>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</si>
  <si>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</si>
  <si>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</si>
  <si>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</si>
  <si>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</si>
  <si>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</si>
  <si>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</si>
  <si>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</si>
  <si>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</si>
  <si>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</si>
  <si>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</si>
  <si>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</si>
  <si>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</si>
  <si>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</si>
  <si>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</si>
  <si>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</si>
  <si>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</si>
  <si>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</si>
  <si>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</si>
  <si>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</si>
  <si>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</si>
  <si>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</si>
  <si>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</si>
  <si>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</si>
  <si>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</si>
  <si>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</si>
  <si>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</si>
  <si>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</si>
  <si>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</si>
  <si>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</si>
  <si>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</si>
  <si>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</si>
  <si>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</si>
  <si>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</si>
  <si>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</si>
  <si>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</si>
  <si>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</si>
  <si>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</si>
  <si>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</si>
  <si>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</si>
  <si>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</si>
  <si>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</si>
  <si>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</si>
  <si>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</si>
  <si>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</si>
  <si>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</si>
  <si>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</si>
  <si>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</si>
  <si>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</si>
  <si>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</si>
  <si>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</si>
  <si>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</si>
  <si>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</si>
  <si>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</si>
  <si>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</si>
  <si>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</si>
  <si>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</si>
  <si>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</si>
  <si>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</si>
  <si>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</si>
  <si>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</si>
  <si>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</si>
  <si>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</si>
  <si>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</si>
  <si>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</si>
  <si>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</si>
  <si>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</si>
  <si>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</si>
  <si>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</si>
  <si>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</si>
  <si>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</si>
  <si>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</si>
  <si>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</si>
  <si>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</si>
  <si>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</si>
  <si>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</si>
  <si>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</si>
  <si>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</si>
  <si>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</si>
  <si>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</si>
  <si>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</si>
  <si>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</si>
  <si>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</si>
  <si>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</si>
  <si>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</si>
  <si>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</si>
  <si>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</si>
  <si>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</si>
  <si>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</si>
  <si>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</si>
  <si>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</si>
  <si>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</si>
  <si>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</si>
  <si>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</si>
  <si>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</si>
  <si>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</si>
  <si>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</si>
  <si>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</si>
  <si>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</si>
  <si>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</si>
  <si>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</si>
  <si>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</si>
  <si>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</si>
  <si>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</si>
  <si>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</si>
  <si>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</si>
  <si>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</si>
  <si>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</si>
  <si>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</si>
  <si>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</si>
  <si>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</si>
  <si>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</si>
  <si>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</si>
  <si>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</si>
  <si>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</si>
  <si>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</si>
  <si>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</si>
  <si>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</si>
  <si>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</si>
  <si>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</si>
  <si>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</si>
  <si>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</si>
  <si>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</si>
  <si>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</si>
  <si>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</si>
  <si>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</si>
  <si>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</si>
  <si>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</si>
  <si>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</si>
  <si>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</si>
  <si>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</si>
  <si>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</si>
  <si>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</si>
  <si>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</si>
  <si>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</si>
  <si>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</si>
  <si>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</si>
  <si>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</si>
  <si>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</si>
  <si>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</si>
  <si>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</si>
  <si>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</si>
  <si>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</si>
  <si>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</si>
  <si>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</si>
  <si>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</si>
  <si>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</si>
  <si>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</si>
  <si>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</si>
  <si>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</si>
  <si>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</si>
  <si>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</si>
  <si>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</si>
  <si>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</si>
  <si>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</si>
  <si>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</si>
  <si>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</si>
  <si>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</si>
  <si>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</si>
  <si>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</si>
  <si>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</si>
  <si>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</si>
  <si>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</si>
  <si>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</si>
  <si>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</si>
  <si>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</si>
  <si>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</si>
  <si>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</si>
  <si>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</si>
  <si>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</si>
  <si>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</si>
  <si>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</si>
  <si>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</si>
  <si>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</si>
  <si>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</si>
  <si>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</si>
  <si>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</si>
  <si>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</si>
  <si>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</si>
  <si>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</si>
  <si>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</si>
  <si>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</si>
  <si>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</si>
  <si>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</si>
  <si>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</si>
  <si>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</si>
  <si>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</si>
  <si>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</si>
  <si>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</si>
  <si>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</si>
  <si>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</si>
  <si>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</si>
  <si>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</si>
  <si>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</si>
  <si>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</si>
  <si>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</si>
  <si>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</si>
  <si>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</si>
  <si>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</si>
  <si>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</si>
  <si>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</si>
  <si>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</si>
  <si>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</si>
  <si>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</si>
  <si>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</si>
  <si>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</si>
  <si>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</si>
  <si>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</si>
  <si>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</si>
  <si>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</si>
  <si>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</si>
  <si>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</si>
  <si>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</si>
  <si>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</si>
  <si>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</si>
  <si>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</si>
  <si>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</si>
  <si>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</si>
  <si>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</si>
  <si>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</si>
  <si>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</si>
  <si>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</si>
  <si>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</si>
  <si>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</si>
  <si>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</si>
  <si>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</si>
  <si>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</si>
  <si>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</si>
  <si>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</si>
  <si>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</si>
  <si>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</si>
  <si>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</si>
  <si>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</si>
  <si>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</si>
  <si>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</si>
  <si>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</si>
  <si>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</si>
  <si>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</si>
  <si>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</si>
  <si>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</si>
  <si>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</si>
  <si>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</si>
  <si>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</si>
  <si>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</si>
  <si>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</si>
  <si>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</si>
  <si>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</si>
  <si>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</si>
  <si>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</si>
  <si>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</si>
  <si>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</si>
  <si>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</si>
  <si>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</si>
  <si>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</si>
  <si>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</si>
  <si>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</si>
  <si>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</si>
  <si>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</si>
  <si>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</si>
  <si>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</si>
  <si>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</si>
  <si>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</si>
  <si>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</si>
  <si>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</si>
  <si>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</si>
  <si>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</si>
  <si>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</si>
  <si>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</si>
  <si>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</si>
  <si>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</si>
  <si>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</si>
  <si>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</si>
  <si>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</si>
  <si>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</si>
  <si>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</si>
  <si>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</si>
  <si>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</si>
  <si>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</si>
  <si>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</si>
  <si>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</si>
  <si>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</si>
  <si>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</si>
  <si>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</si>
  <si>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</si>
  <si>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</si>
  <si>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</si>
  <si>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</si>
  <si>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</si>
  <si>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</si>
  <si>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</si>
  <si>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</si>
  <si>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</si>
  <si>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</si>
  <si>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</si>
  <si>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</si>
  <si>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</si>
  <si>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</si>
  <si>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</si>
  <si>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</si>
  <si>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</si>
  <si>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</si>
  <si>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</si>
  <si>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</si>
  <si>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</si>
  <si>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</si>
  <si>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</si>
  <si>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</si>
  <si>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</si>
  <si>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</si>
  <si>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</si>
  <si>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</si>
  <si>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</si>
  <si>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</si>
  <si>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</si>
  <si>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</si>
  <si>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</si>
  <si>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</si>
  <si>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</si>
  <si>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</si>
  <si>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</si>
  <si>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</si>
  <si>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</si>
  <si>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</si>
  <si>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</si>
  <si>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</si>
  <si>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</si>
  <si>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</si>
  <si>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</si>
  <si>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</si>
  <si>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</si>
  <si>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</si>
  <si>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</si>
  <si>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</si>
  <si>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</si>
  <si>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</si>
  <si>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</si>
  <si>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</si>
  <si>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</si>
  <si>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</si>
  <si>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</si>
  <si>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</si>
  <si>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</si>
  <si>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</si>
  <si>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</si>
  <si>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</si>
  <si>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</si>
  <si>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</si>
  <si>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</si>
  <si>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</si>
  <si>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</si>
  <si>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</si>
  <si>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</si>
  <si>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</si>
  <si>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</si>
  <si>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</si>
  <si>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</si>
  <si>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</si>
  <si>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</si>
  <si>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</si>
  <si>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</si>
  <si>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</si>
  <si>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</si>
  <si>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</si>
  <si>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</si>
  <si>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</si>
  <si>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</si>
  <si>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</si>
  <si>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</si>
  <si>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</si>
  <si>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</si>
  <si>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</si>
  <si>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</si>
  <si>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</si>
  <si>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</si>
  <si>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</si>
  <si>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</si>
  <si>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</si>
  <si>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</si>
  <si>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</si>
  <si>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</si>
  <si>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</si>
  <si>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</si>
  <si>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</si>
  <si>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</si>
  <si>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</si>
  <si>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</si>
  <si>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</si>
  <si>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</si>
  <si>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</si>
  <si>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</si>
  <si>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</si>
  <si>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</si>
  <si>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</si>
  <si>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</si>
  <si>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</si>
  <si>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</si>
  <si>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</si>
  <si>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</si>
  <si>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</si>
  <si>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</si>
  <si>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</si>
  <si>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</si>
  <si>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</si>
  <si>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</si>
  <si>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</si>
  <si>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</si>
  <si>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</si>
  <si>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</si>
  <si>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</si>
  <si>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</si>
  <si>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</si>
  <si>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</si>
  <si>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</si>
  <si>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</si>
  <si>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</si>
  <si>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</si>
  <si>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</si>
  <si>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</si>
  <si>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</si>
  <si>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</si>
  <si>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</si>
  <si>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</si>
  <si>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</si>
  <si>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</si>
  <si>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</si>
  <si>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</si>
  <si>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</si>
  <si>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</si>
  <si>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</si>
  <si>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</si>
  <si>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</si>
  <si>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</si>
  <si>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</si>
  <si>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</si>
  <si>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</si>
  <si>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</si>
  <si>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</si>
  <si>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</si>
  <si>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</si>
  <si>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</si>
  <si>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</si>
  <si>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</si>
  <si>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</si>
  <si>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</si>
  <si>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</si>
  <si>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</si>
  <si>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</si>
  <si>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</si>
  <si>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</si>
  <si>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</si>
  <si>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</si>
  <si>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</si>
  <si>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</si>
  <si>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</si>
  <si>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</si>
  <si>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</si>
  <si>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</si>
  <si>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</si>
  <si>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</si>
  <si>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</si>
  <si>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</si>
  <si>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</si>
  <si>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</si>
  <si>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</si>
  <si>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</si>
  <si>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</si>
  <si>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</si>
  <si>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</si>
  <si>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</si>
  <si>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</si>
  <si>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</si>
  <si>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</si>
  <si>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</si>
  <si>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</si>
  <si>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</si>
  <si>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</si>
  <si>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</si>
  <si>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</si>
  <si>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</si>
  <si>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</si>
  <si>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</si>
  <si>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</si>
  <si>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</si>
  <si>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</si>
  <si>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</si>
  <si>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</si>
  <si>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</si>
  <si>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</si>
  <si>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</si>
  <si>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</si>
  <si>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</si>
  <si>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</si>
  <si>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</si>
  <si>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</si>
  <si>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</si>
  <si>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</si>
  <si>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</si>
  <si>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</si>
  <si>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</si>
  <si>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</si>
  <si>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</si>
  <si>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</si>
  <si>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</si>
  <si>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</si>
  <si>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</si>
  <si>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</si>
  <si>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</si>
  <si>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</si>
  <si>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</si>
  <si>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</si>
  <si>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</si>
  <si>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</si>
  <si>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</si>
  <si>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</si>
  <si>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</si>
  <si>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</si>
  <si>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</si>
  <si>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</si>
  <si>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</si>
  <si>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</si>
  <si>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</si>
  <si>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</si>
  <si>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</si>
  <si>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</si>
  <si>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</si>
  <si>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</si>
  <si>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</si>
  <si>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</si>
  <si>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</si>
  <si>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</si>
  <si>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</si>
  <si>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</si>
  <si>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</si>
  <si>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</si>
  <si>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</si>
  <si>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</si>
  <si>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</si>
  <si>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</si>
  <si>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</si>
  <si>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</si>
  <si>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</si>
  <si>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</si>
  <si>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</si>
  <si>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</si>
  <si>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</si>
  <si>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</si>
  <si>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</si>
  <si>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</si>
  <si>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</si>
  <si>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</si>
  <si>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</si>
  <si>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</si>
  <si>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</si>
  <si>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</si>
  <si>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</si>
  <si>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</si>
  <si>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</si>
  <si>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</si>
  <si>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</si>
  <si>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</si>
  <si>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</si>
  <si>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</si>
  <si>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</si>
  <si>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</si>
  <si>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</si>
  <si>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</si>
  <si>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</si>
  <si>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</si>
  <si>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</si>
  <si>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</si>
  <si>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</si>
  <si>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</si>
  <si>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</si>
  <si>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</si>
  <si>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</si>
  <si>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</si>
  <si>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</si>
  <si>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</si>
  <si>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</si>
  <si>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</si>
  <si>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</si>
  <si>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</si>
  <si>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</si>
  <si>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</si>
  <si>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</si>
  <si>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</si>
  <si>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</si>
  <si>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</si>
  <si>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</si>
  <si>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</si>
  <si>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</si>
  <si>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</si>
  <si>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</si>
  <si>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</si>
  <si>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</si>
  <si>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</si>
  <si>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</si>
  <si>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</si>
  <si>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</si>
  <si>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</si>
  <si>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</si>
  <si>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</si>
  <si>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</si>
  <si>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</si>
  <si>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</si>
  <si>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</si>
  <si>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</si>
  <si>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</si>
  <si>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</si>
  <si>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</si>
  <si>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</si>
  <si>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</si>
  <si>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</si>
  <si>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</si>
  <si>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</si>
  <si>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</si>
  <si>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</si>
  <si>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</si>
  <si>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</si>
  <si>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</si>
  <si>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</si>
  <si>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</si>
  <si>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</si>
  <si>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</si>
  <si>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</si>
  <si>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</si>
  <si>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</si>
  <si>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</si>
  <si>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</si>
  <si>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</si>
  <si>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</si>
  <si>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</si>
  <si>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</si>
  <si>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</si>
  <si>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</si>
  <si>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</si>
  <si>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</si>
  <si>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</si>
  <si>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</si>
  <si>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</si>
  <si>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</si>
  <si>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</si>
  <si>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</si>
  <si>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</si>
  <si>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</si>
  <si>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</si>
  <si>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</si>
  <si>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</si>
  <si>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</si>
  <si>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</si>
  <si>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</si>
  <si>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</si>
  <si>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</si>
  <si>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</si>
  <si>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</si>
  <si>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</si>
  <si>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</si>
  <si>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</si>
  <si>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</si>
  <si>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</si>
  <si>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</si>
  <si>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</si>
  <si>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</si>
  <si>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</si>
  <si>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</si>
  <si>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</si>
  <si>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</si>
  <si>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</si>
  <si>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</si>
  <si>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</si>
  <si>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</si>
  <si>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</si>
  <si>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</si>
  <si>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</si>
  <si>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</si>
  <si>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</si>
  <si>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</si>
  <si>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</si>
  <si>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</si>
  <si>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</si>
  <si>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</si>
  <si>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</si>
  <si>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</si>
  <si>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</si>
  <si>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</si>
  <si>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</si>
  <si>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</si>
  <si>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</si>
  <si>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</si>
  <si>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</si>
  <si>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</si>
  <si>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</si>
  <si>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</si>
  <si>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</si>
  <si>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</si>
  <si>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</si>
  <si>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</si>
  <si>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</si>
  <si>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</si>
  <si>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</si>
  <si>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</si>
  <si>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</si>
  <si>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</si>
  <si>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</si>
  <si>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</si>
  <si>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</si>
  <si>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</si>
  <si>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</si>
  <si>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</si>
  <si>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</si>
  <si>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</si>
  <si>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</si>
  <si>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</si>
  <si>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</si>
  <si>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</si>
  <si>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</si>
  <si>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</si>
  <si>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</si>
  <si>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</si>
  <si>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</si>
  <si>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</si>
  <si>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</si>
  <si>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</si>
  <si>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</si>
  <si>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</si>
  <si>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</si>
  <si>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</si>
  <si>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</si>
  <si>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</si>
  <si>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</si>
  <si>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</si>
  <si>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</si>
  <si>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</si>
  <si>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</si>
  <si>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</si>
  <si>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</si>
  <si>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</si>
  <si>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</si>
  <si>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</si>
  <si>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</si>
  <si>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</si>
  <si>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</si>
  <si>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</si>
  <si>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</si>
  <si>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</si>
  <si>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</si>
  <si>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</si>
  <si>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</si>
  <si>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</si>
  <si>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</si>
  <si>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</si>
  <si>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</si>
  <si>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</si>
  <si>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</si>
  <si>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</si>
  <si>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</si>
  <si>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</si>
  <si>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</si>
  <si>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</si>
  <si>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</si>
  <si>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</si>
  <si>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</si>
  <si>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</si>
  <si>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</si>
  <si>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</si>
  <si>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</si>
  <si>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</si>
  <si>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</si>
  <si>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</si>
  <si>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</si>
  <si>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</si>
  <si>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</si>
  <si>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</si>
  <si>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</si>
  <si>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</si>
  <si>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</si>
  <si>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</si>
  <si>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</si>
  <si>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</si>
  <si>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</si>
  <si>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</si>
  <si>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</si>
  <si>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</si>
  <si>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</si>
  <si>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</si>
  <si>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</si>
  <si>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</si>
  <si>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</si>
  <si>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</si>
  <si>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</si>
  <si>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</si>
  <si>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</si>
  <si>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</si>
  <si>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</si>
  <si>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</si>
  <si>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</si>
  <si>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</si>
  <si>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</si>
  <si>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</si>
  <si>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</si>
  <si>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</si>
  <si>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</si>
  <si>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</si>
  <si>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</si>
  <si>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</si>
  <si>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</si>
  <si>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</si>
  <si>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</si>
  <si>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</si>
  <si>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</si>
  <si>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</si>
  <si>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</si>
  <si>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</si>
  <si>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</si>
  <si>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</si>
  <si>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</si>
  <si>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</si>
  <si>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</si>
  <si>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</si>
  <si>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</si>
  <si>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</si>
  <si>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</si>
  <si>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</si>
  <si>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</si>
  <si>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</si>
  <si>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</si>
  <si>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</si>
  <si>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</si>
  <si>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</si>
  <si>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</si>
  <si>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</si>
  <si>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</si>
  <si>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</si>
  <si>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</si>
  <si>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</si>
  <si>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</si>
  <si>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</si>
  <si>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</si>
  <si>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</si>
  <si>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</si>
  <si>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</si>
  <si>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</si>
  <si>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</si>
  <si>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</si>
  <si>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</si>
  <si>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</si>
  <si>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</si>
  <si>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</si>
  <si>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</si>
  <si>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</si>
  <si>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</si>
  <si>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</si>
  <si>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</si>
  <si>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</si>
  <si>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</si>
  <si>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</si>
  <si>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</si>
  <si>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</si>
  <si>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</si>
  <si>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</si>
  <si>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</si>
  <si>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</si>
  <si>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</si>
  <si>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</si>
  <si>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</si>
  <si>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</si>
  <si>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</si>
  <si>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</si>
  <si>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</si>
  <si>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</si>
  <si>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</si>
  <si>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</si>
  <si>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</si>
  <si>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</si>
  <si>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</si>
  <si>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</si>
  <si>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</si>
  <si>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</si>
  <si>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</si>
  <si>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</si>
  <si>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</si>
  <si>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</si>
  <si>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</si>
  <si>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</si>
  <si>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</si>
  <si>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</si>
  <si>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</si>
  <si>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</si>
  <si>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</si>
  <si>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</si>
  <si>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</si>
  <si>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</si>
  <si>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</si>
  <si>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</si>
  <si>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</si>
  <si>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</si>
  <si>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</si>
  <si>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</si>
  <si>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</si>
  <si>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</si>
  <si>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</si>
  <si>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</si>
  <si>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</si>
  <si>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</si>
  <si>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</si>
  <si>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</si>
  <si>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</si>
  <si>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</si>
  <si>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</si>
  <si>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</si>
  <si>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</si>
  <si>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</si>
  <si>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</si>
  <si>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</si>
  <si>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</si>
  <si>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</si>
  <si>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</si>
  <si>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</si>
  <si>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</si>
  <si>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</si>
  <si>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</si>
  <si>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</si>
  <si>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</si>
  <si>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</si>
  <si>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</si>
  <si>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</si>
  <si>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</si>
  <si>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</si>
  <si>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</si>
  <si>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</si>
  <si>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</si>
  <si>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</si>
  <si>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</si>
  <si>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</si>
  <si>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</si>
  <si>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</si>
  <si>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</si>
  <si>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</si>
  <si>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</si>
  <si>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</si>
  <si>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</si>
  <si>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</si>
  <si>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</si>
  <si>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</si>
  <si>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</si>
  <si>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</si>
  <si>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</si>
  <si>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</si>
  <si>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</si>
  <si>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</si>
  <si>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</si>
  <si>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</si>
  <si>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</si>
  <si>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</si>
  <si>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</si>
  <si>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</si>
  <si>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</si>
  <si>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</si>
  <si>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</si>
  <si>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</si>
  <si>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</si>
  <si>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</si>
  <si>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</si>
  <si>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</si>
  <si>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</si>
  <si>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</si>
  <si>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</si>
  <si>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</si>
  <si>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</si>
  <si>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</si>
  <si>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</si>
  <si>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</si>
  <si>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</si>
  <si>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</si>
  <si>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</si>
  <si>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</si>
  <si>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</si>
  <si>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</si>
  <si>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</si>
  <si>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</si>
  <si>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</si>
  <si>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</si>
  <si>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</si>
  <si>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</si>
  <si>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</si>
  <si>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</si>
  <si>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</si>
  <si>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</si>
  <si>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</si>
  <si>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</si>
  <si>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</si>
  <si>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</si>
  <si>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</si>
  <si>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</si>
  <si>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</si>
  <si>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</si>
  <si>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</si>
  <si>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</si>
  <si>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</si>
  <si>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</si>
  <si>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</si>
  <si>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</si>
  <si>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</si>
  <si>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</si>
  <si>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</si>
  <si>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</si>
  <si>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</si>
  <si>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</si>
  <si>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</si>
  <si>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</si>
  <si>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</si>
  <si>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</si>
  <si>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</si>
  <si>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</si>
  <si>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</si>
  <si>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</si>
  <si>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</si>
  <si>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</si>
  <si>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</si>
  <si>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</si>
  <si>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</si>
  <si>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</si>
  <si>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</si>
  <si>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</si>
  <si>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</si>
  <si>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</si>
  <si>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</si>
  <si>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</si>
  <si>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</si>
  <si>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</si>
  <si>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</si>
  <si>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</si>
  <si>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</si>
  <si>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</si>
  <si>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</si>
  <si>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</si>
  <si>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</si>
  <si>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</si>
  <si>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</si>
  <si>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</si>
  <si>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</si>
  <si>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</si>
  <si>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</si>
  <si>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</si>
  <si>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</si>
  <si>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</si>
  <si>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</si>
  <si>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</si>
  <si>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</si>
  <si>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</si>
  <si>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</si>
  <si>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</si>
  <si>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</si>
  <si>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</si>
  <si>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</si>
  <si>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</si>
  <si>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</si>
  <si>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</si>
  <si>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</si>
  <si>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</si>
  <si>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</si>
  <si>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</si>
  <si>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</si>
  <si>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</si>
  <si>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</si>
  <si>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</si>
  <si>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</si>
  <si>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</si>
  <si>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</si>
  <si>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</si>
  <si>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</si>
  <si>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</si>
  <si>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</si>
  <si>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</si>
  <si>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</si>
  <si>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</si>
  <si>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</si>
  <si>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</si>
  <si>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</si>
  <si>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</si>
  <si>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</si>
  <si>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</si>
  <si>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</si>
  <si>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</si>
  <si>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</si>
  <si>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</si>
  <si>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</si>
  <si>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</si>
  <si>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</si>
  <si>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</si>
  <si>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</si>
  <si>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</si>
  <si>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</si>
  <si>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</si>
  <si>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</si>
  <si>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</si>
  <si>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</si>
  <si>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</si>
  <si>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</si>
  <si>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</si>
  <si>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</si>
  <si>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</si>
  <si>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</si>
  <si>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</si>
  <si>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</si>
  <si>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</si>
  <si>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</si>
  <si>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</si>
  <si>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</si>
  <si>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</si>
  <si>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</si>
  <si>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</si>
  <si>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</si>
  <si>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</si>
  <si>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</si>
  <si>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</si>
  <si>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</si>
  <si>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</si>
  <si>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</si>
  <si>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</si>
  <si>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</si>
  <si>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</si>
  <si>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</si>
  <si>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</si>
  <si>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</si>
  <si>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</si>
  <si>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</si>
  <si>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</si>
  <si>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</si>
  <si>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</si>
  <si>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</si>
  <si>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</si>
  <si>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</si>
  <si>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</si>
  <si>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</si>
  <si>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</si>
  <si>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</si>
  <si>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</si>
  <si>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</si>
  <si>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</si>
  <si>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</si>
  <si>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</si>
  <si>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</si>
  <si>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</si>
  <si>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</si>
  <si>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</si>
  <si>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</si>
  <si>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</si>
  <si>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</si>
  <si>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</si>
  <si>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</si>
  <si>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</si>
  <si>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</si>
  <si>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</si>
  <si>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</si>
  <si>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</si>
  <si>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</si>
  <si>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</si>
  <si>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</si>
  <si>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</si>
  <si>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</si>
  <si>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</si>
  <si>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</si>
  <si>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</si>
  <si>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</si>
  <si>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</si>
  <si>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</si>
  <si>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</si>
  <si>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</si>
  <si>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</si>
  <si>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</si>
  <si>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</si>
  <si>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</si>
  <si>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</si>
  <si>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</si>
  <si>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</si>
  <si>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</si>
  <si>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</si>
  <si>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</si>
  <si>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</si>
  <si>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</si>
  <si>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</si>
  <si>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</si>
  <si>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</si>
  <si>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</si>
  <si>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</si>
  <si>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</si>
  <si>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</si>
  <si>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</si>
  <si>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</si>
  <si>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</si>
  <si>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</si>
  <si>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</si>
  <si>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</si>
  <si>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</si>
  <si>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</si>
  <si>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</si>
  <si>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</si>
  <si>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</si>
  <si>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</si>
  <si>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</si>
  <si>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</si>
  <si>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</si>
  <si>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</si>
  <si>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</si>
  <si>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</si>
  <si>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</si>
  <si>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</si>
  <si>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</si>
  <si>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</si>
  <si>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</si>
  <si>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</si>
  <si>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</si>
  <si>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</si>
  <si>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</si>
  <si>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</si>
  <si>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</si>
  <si>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</si>
  <si>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</si>
  <si>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</si>
  <si>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</si>
  <si>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</si>
  <si>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</si>
  <si>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</si>
  <si>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</si>
  <si>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</si>
  <si>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</si>
  <si>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</si>
  <si>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</si>
  <si>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</si>
  <si>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</si>
  <si>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</si>
  <si>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</si>
  <si>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</si>
  <si>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</si>
  <si>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</si>
  <si>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</si>
  <si>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</si>
  <si>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</si>
  <si>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</si>
  <si>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</si>
  <si>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</si>
  <si>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</si>
  <si>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</si>
  <si>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</si>
  <si>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</si>
  <si>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</si>
  <si>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</si>
  <si>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</si>
  <si>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</si>
  <si>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</si>
  <si>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</si>
  <si>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</si>
  <si>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</si>
  <si>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</si>
  <si>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</si>
  <si>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</si>
  <si>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</si>
  <si>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</si>
  <si>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</si>
  <si>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</si>
  <si>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</si>
  <si>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</si>
  <si>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</si>
  <si>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</si>
  <si>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</si>
  <si>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</si>
  <si>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</si>
  <si>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</si>
  <si>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</si>
  <si>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</si>
  <si>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</si>
  <si>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</si>
  <si>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</si>
  <si>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</si>
  <si>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</si>
  <si>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</si>
  <si>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</si>
  <si>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</si>
  <si>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</si>
  <si>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</si>
  <si>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</si>
  <si>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</si>
  <si>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</si>
  <si>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</si>
  <si>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</si>
  <si>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</si>
  <si>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</si>
  <si>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</si>
  <si>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</si>
  <si>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</si>
  <si>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</si>
  <si>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</si>
  <si>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</si>
  <si>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</si>
  <si>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</si>
  <si>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</si>
  <si>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</si>
  <si>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</si>
  <si>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</si>
  <si>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</si>
  <si>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</si>
  <si>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</si>
  <si>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</si>
  <si>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</si>
  <si>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</si>
  <si>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</si>
  <si>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</si>
  <si>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</si>
  <si>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</si>
  <si>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</si>
  <si>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</si>
  <si>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</si>
  <si>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</si>
  <si>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</si>
  <si>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</si>
  <si>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</si>
  <si>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</si>
  <si>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</si>
  <si>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</si>
  <si>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</si>
  <si>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</si>
  <si>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</si>
  <si>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</si>
  <si>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</si>
  <si>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</si>
  <si>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</si>
  <si>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</si>
  <si>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</si>
  <si>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</si>
  <si>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</si>
  <si>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</si>
  <si>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</si>
  <si>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</si>
  <si>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</si>
  <si>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</si>
  <si>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</si>
  <si>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</si>
  <si>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</si>
  <si>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</si>
  <si>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</si>
  <si>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</si>
  <si>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</si>
  <si>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</si>
  <si>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</si>
  <si>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</si>
  <si>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</si>
  <si>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</si>
  <si>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</si>
  <si>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</si>
  <si>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</si>
  <si>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</si>
  <si>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</si>
  <si>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</si>
  <si>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</si>
  <si>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</si>
  <si>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</si>
  <si>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</si>
  <si>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</si>
  <si>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</si>
  <si>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</si>
  <si>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</si>
  <si>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</si>
  <si>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</si>
  <si>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</si>
  <si>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</si>
  <si>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</si>
  <si>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</si>
  <si>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</si>
  <si>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</si>
  <si>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</si>
  <si>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</si>
  <si>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</si>
  <si>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</si>
  <si>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</si>
  <si>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</si>
  <si>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</si>
  <si>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</si>
  <si>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</si>
  <si>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</si>
  <si>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</si>
  <si>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</si>
  <si>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</si>
  <si>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</si>
  <si>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</si>
  <si>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</si>
  <si>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</si>
  <si>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</si>
  <si>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</si>
  <si>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</si>
  <si>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</si>
  <si>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</si>
  <si>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</si>
  <si>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</si>
  <si>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</si>
  <si>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</si>
  <si>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</si>
  <si>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</si>
  <si>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</si>
  <si>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</si>
  <si>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</si>
  <si>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</si>
  <si>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</si>
  <si>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</si>
  <si>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</si>
  <si>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</si>
  <si>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</si>
  <si>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</si>
  <si>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</si>
  <si>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</si>
  <si>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</si>
  <si>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</si>
  <si>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</si>
  <si>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</si>
  <si>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</si>
  <si>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</si>
  <si>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</si>
  <si>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</si>
  <si>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</si>
  <si>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</si>
  <si>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</si>
  <si>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</si>
  <si>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</si>
  <si>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</si>
  <si>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</si>
  <si>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</si>
  <si>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</si>
  <si>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</si>
  <si>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</si>
  <si>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</si>
  <si>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</si>
  <si>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</si>
  <si>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</si>
  <si>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</si>
  <si>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</si>
  <si>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</si>
  <si>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</si>
  <si>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</si>
  <si>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</si>
  <si>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</si>
  <si>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</si>
  <si>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</si>
  <si>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</si>
  <si>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</si>
  <si>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</si>
  <si>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</si>
  <si>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</si>
  <si>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</si>
  <si>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</si>
  <si>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</si>
  <si>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</si>
  <si>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</si>
  <si>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</si>
  <si>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</si>
  <si>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</si>
  <si>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</si>
  <si>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</si>
  <si>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</si>
  <si>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</si>
  <si>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</si>
  <si>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</si>
  <si>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</si>
  <si>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</si>
  <si>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</si>
  <si>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</si>
  <si>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</si>
  <si>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</si>
  <si>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</si>
  <si>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</si>
  <si>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</si>
  <si>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</si>
  <si>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</si>
  <si>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</si>
  <si>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</si>
  <si>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</si>
  <si>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</si>
  <si>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</si>
  <si>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</si>
  <si>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</si>
  <si>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</si>
  <si>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</si>
  <si>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</si>
  <si>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</si>
  <si>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</si>
  <si>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</si>
  <si>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</si>
  <si>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</si>
  <si>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</si>
  <si>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</si>
  <si>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</si>
  <si>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</si>
  <si>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</si>
  <si>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</si>
  <si>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</si>
  <si>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</si>
  <si>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</si>
  <si>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</si>
  <si>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</si>
  <si>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</si>
  <si>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</si>
  <si>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</si>
  <si>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</si>
  <si>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</si>
  <si>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</si>
  <si>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</si>
  <si>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</si>
  <si>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</si>
  <si>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</si>
  <si>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</si>
  <si>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</si>
  <si>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</si>
  <si>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</si>
  <si>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</si>
  <si>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</si>
  <si>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</si>
  <si>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</si>
  <si>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</si>
  <si>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</si>
  <si>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</si>
  <si>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</si>
  <si>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</si>
  <si>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</si>
  <si>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</si>
  <si>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</si>
  <si>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</si>
  <si>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</si>
  <si>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</si>
  <si>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</si>
  <si>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</si>
  <si>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</si>
  <si>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</si>
  <si>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</si>
  <si>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</si>
  <si>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</si>
  <si>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</si>
  <si>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</si>
  <si>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</si>
  <si>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</si>
  <si>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</si>
  <si>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</si>
  <si>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</si>
  <si>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</si>
  <si>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</si>
  <si>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</si>
  <si>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</si>
  <si>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</si>
  <si>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</si>
  <si>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</si>
  <si>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</si>
  <si>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</si>
  <si>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</si>
  <si>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</si>
  <si>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</si>
  <si>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</si>
  <si>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</si>
  <si>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</si>
  <si>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</si>
  <si>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</si>
  <si>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</si>
  <si>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</si>
  <si>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</si>
  <si>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</si>
  <si>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</si>
  <si>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</si>
  <si>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</si>
  <si>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</si>
  <si>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</si>
  <si>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</si>
  <si>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</si>
  <si>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</si>
  <si>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</si>
  <si>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</si>
  <si>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</si>
  <si>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</si>
  <si>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</si>
  <si>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</si>
  <si>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</si>
  <si>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</si>
  <si>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</si>
  <si>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</si>
  <si>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</si>
  <si>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</si>
  <si>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</si>
  <si>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</si>
  <si>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</si>
  <si>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</si>
  <si>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</si>
  <si>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</si>
  <si>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</si>
  <si>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</si>
  <si>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</si>
  <si>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</si>
  <si>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</si>
  <si>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</si>
  <si>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</si>
  <si>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</si>
  <si>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</si>
  <si>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</si>
  <si>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</si>
  <si>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</si>
  <si>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</si>
  <si>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</si>
  <si>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</si>
  <si>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</si>
  <si>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</si>
  <si>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</si>
  <si>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</si>
  <si>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</si>
  <si>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</si>
  <si>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</si>
  <si>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</si>
  <si>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</si>
  <si>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</si>
  <si>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</si>
  <si>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</si>
  <si>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</si>
  <si>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</si>
  <si>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</si>
  <si>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</si>
  <si>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</si>
  <si>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</si>
  <si>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</si>
  <si>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</si>
  <si>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</si>
  <si>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</si>
  <si>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</si>
  <si>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</si>
  <si>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</si>
  <si>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</si>
  <si>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</si>
  <si>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</si>
  <si>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</si>
  <si>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</si>
  <si>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</si>
  <si>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</si>
  <si>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</si>
  <si>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</si>
  <si>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</si>
  <si>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</si>
  <si>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</si>
  <si>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</si>
  <si>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</si>
  <si>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</si>
  <si>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</si>
  <si>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</si>
  <si>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</si>
  <si>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</si>
  <si>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</si>
  <si>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</si>
  <si>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</si>
  <si>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</si>
  <si>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</si>
  <si>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</si>
  <si>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</si>
  <si>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</si>
  <si>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</si>
  <si>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</si>
  <si>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</si>
  <si>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</si>
  <si>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</si>
  <si>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</si>
  <si>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</si>
  <si>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</si>
  <si>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</si>
  <si>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</si>
  <si>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</si>
  <si>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</si>
  <si>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</si>
  <si>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</si>
  <si>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</si>
  <si>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</si>
  <si>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</si>
  <si>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</si>
  <si>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</si>
  <si>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</si>
  <si>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</si>
  <si>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</si>
  <si>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</si>
  <si>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</si>
  <si>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</si>
  <si>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</si>
  <si>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</si>
  <si>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</si>
  <si>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</si>
  <si>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</si>
  <si>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</si>
  <si>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</si>
  <si>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</si>
  <si>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</si>
  <si>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</si>
  <si>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</si>
  <si>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</si>
  <si>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</si>
  <si>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</si>
  <si>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</si>
  <si>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</si>
  <si>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</si>
  <si>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</si>
  <si>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</si>
  <si>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</si>
  <si>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</si>
  <si>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</si>
  <si>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</si>
  <si>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</si>
  <si>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</si>
  <si>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</si>
  <si>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</si>
  <si>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</si>
  <si>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</si>
  <si>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</si>
  <si>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</si>
  <si>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</si>
  <si>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</si>
  <si>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</si>
  <si>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</si>
  <si>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</si>
  <si>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</si>
  <si>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</si>
  <si>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</si>
  <si>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</si>
  <si>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</si>
  <si>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</si>
  <si>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</si>
  <si>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</si>
  <si>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</si>
  <si>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</si>
  <si>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</si>
  <si>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</si>
  <si>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</si>
  <si>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</si>
  <si>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</si>
  <si>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</si>
  <si>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</si>
  <si>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</si>
  <si>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</si>
  <si>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</si>
  <si>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</si>
  <si>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</si>
  <si>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</si>
  <si>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</si>
  <si>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</si>
  <si>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</si>
  <si>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</si>
  <si>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</si>
  <si>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</si>
  <si>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</si>
  <si>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</si>
  <si>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</si>
  <si>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</si>
  <si>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</si>
  <si>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</si>
  <si>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</si>
  <si>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</si>
  <si>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</si>
  <si>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</si>
  <si>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</si>
  <si>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</si>
  <si>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</si>
  <si>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</si>
  <si>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</si>
  <si>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</si>
  <si>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</si>
  <si>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</si>
  <si>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</si>
  <si>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</si>
  <si>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</si>
  <si>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</si>
  <si>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</si>
  <si>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</si>
  <si>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</si>
  <si>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</si>
  <si>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</si>
  <si>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</si>
  <si>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</si>
  <si>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</si>
  <si>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</si>
  <si>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</si>
  <si>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</si>
  <si>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</si>
  <si>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</si>
  <si>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</si>
  <si>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</si>
  <si>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</si>
  <si>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</si>
  <si>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</si>
  <si>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</si>
  <si>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</si>
  <si>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</si>
  <si>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</si>
  <si>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</si>
  <si>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</si>
  <si>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</si>
  <si>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</si>
  <si>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</si>
  <si>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</si>
  <si>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</si>
  <si>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</si>
  <si>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</si>
  <si>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</si>
  <si>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</si>
  <si>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</si>
  <si>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</si>
  <si>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</si>
  <si>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</si>
  <si>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</si>
  <si>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</si>
  <si>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</si>
  <si>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</si>
  <si>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</si>
  <si>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</si>
  <si>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</si>
  <si>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</si>
  <si>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</si>
  <si>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</si>
  <si>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</si>
  <si>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</si>
  <si>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</si>
  <si>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</si>
  <si>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</si>
  <si>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</si>
  <si>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</si>
  <si>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</si>
  <si>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</si>
  <si>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</si>
  <si>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</si>
  <si>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</si>
  <si>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</si>
  <si>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</si>
  <si>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</si>
  <si>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</si>
  <si>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</si>
  <si>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</si>
  <si>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</si>
  <si>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</si>
  <si>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</si>
  <si>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</si>
  <si>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</si>
  <si>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</si>
  <si>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</si>
  <si>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</si>
  <si>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</si>
  <si>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</si>
  <si>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</si>
  <si>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</si>
  <si>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</si>
  <si>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</si>
  <si>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</si>
  <si>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</si>
  <si>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</si>
  <si>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</si>
  <si>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</si>
  <si>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</si>
  <si>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</si>
  <si>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</si>
  <si>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</si>
  <si>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</si>
  <si>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</si>
  <si>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</si>
  <si>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</si>
  <si>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</si>
  <si>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</si>
  <si>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</si>
  <si>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</si>
  <si>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</si>
  <si>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</si>
  <si>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</si>
  <si>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</si>
  <si>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</si>
  <si>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</si>
  <si>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</si>
  <si>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</si>
  <si>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</si>
  <si>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</si>
  <si>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</si>
  <si>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</si>
  <si>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</si>
  <si>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</si>
  <si>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</si>
  <si>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</si>
  <si>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</si>
  <si>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</si>
  <si>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</si>
  <si>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</si>
  <si>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</si>
  <si>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</si>
  <si>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</si>
  <si>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</si>
  <si>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</si>
  <si>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</si>
  <si>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</si>
  <si>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</si>
  <si>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</si>
  <si>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</si>
  <si>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</si>
  <si>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</si>
  <si>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</si>
  <si>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</si>
  <si>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</si>
  <si>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</si>
  <si>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</si>
  <si>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</si>
  <si>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</si>
  <si>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</si>
  <si>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</si>
  <si>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</si>
  <si>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</si>
  <si>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</si>
  <si>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</si>
  <si>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</si>
  <si>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</si>
  <si>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</si>
  <si>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</si>
  <si>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</si>
  <si>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</si>
  <si>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</si>
  <si>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</si>
  <si>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</si>
  <si>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</si>
  <si>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</si>
  <si>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</si>
  <si>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</si>
  <si>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</si>
  <si>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</si>
  <si>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</si>
  <si>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</si>
  <si>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</si>
  <si>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</si>
  <si>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</si>
  <si>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</si>
  <si>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</si>
  <si>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</si>
  <si>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</si>
  <si>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</si>
  <si>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</si>
  <si>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</si>
  <si>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</si>
  <si>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</si>
  <si>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</si>
  <si>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</si>
  <si>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</si>
  <si>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</si>
  <si>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</si>
  <si>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</si>
  <si>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</si>
  <si>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</si>
  <si>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</si>
  <si>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</si>
  <si>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</si>
  <si>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</si>
  <si>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</si>
  <si>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</si>
  <si>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</si>
  <si>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</si>
  <si>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</si>
  <si>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</si>
  <si>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</si>
  <si>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</si>
  <si>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</si>
  <si>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</si>
  <si>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</si>
  <si>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</si>
  <si>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</si>
  <si>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</si>
  <si>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</si>
  <si>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</si>
  <si>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</si>
  <si>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</si>
  <si>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</si>
  <si>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</si>
  <si>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</si>
  <si>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</si>
  <si>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</si>
  <si>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</si>
  <si>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</si>
  <si>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</si>
  <si>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</si>
  <si>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</si>
  <si>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</si>
  <si>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</si>
  <si>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</si>
  <si>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</si>
  <si>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</si>
  <si>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</si>
  <si>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</si>
  <si>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</si>
  <si>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</si>
  <si>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</si>
  <si>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</si>
  <si>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</si>
  <si>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</si>
  <si>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</si>
  <si>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</si>
  <si>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</si>
  <si>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</si>
  <si>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</si>
  <si>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</si>
  <si>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</si>
  <si>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</si>
  <si>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</si>
  <si>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</si>
  <si>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</si>
  <si>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</si>
  <si>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</si>
  <si>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</si>
  <si>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</si>
  <si>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</si>
  <si>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</si>
  <si>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</si>
  <si>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</si>
  <si>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</si>
  <si>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</si>
  <si>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</si>
  <si>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</si>
  <si>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</si>
  <si>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</si>
  <si>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</si>
  <si>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</si>
  <si>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</si>
  <si>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</si>
  <si>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</si>
  <si>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</si>
  <si>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</si>
  <si>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</si>
  <si>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</si>
  <si>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</si>
  <si>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</si>
  <si>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</si>
  <si>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</si>
  <si>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</si>
  <si>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</si>
  <si>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</si>
  <si>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</si>
  <si>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</si>
  <si>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</si>
  <si>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</si>
  <si>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</si>
  <si>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</si>
  <si>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</si>
  <si>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</si>
  <si>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</si>
  <si>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</si>
  <si>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</si>
  <si>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</si>
  <si>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</si>
  <si>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</si>
  <si>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</si>
  <si>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</si>
  <si>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</si>
  <si>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</si>
  <si>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</si>
  <si>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</si>
  <si>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</si>
  <si>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</si>
  <si>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</si>
  <si>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</si>
  <si>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</si>
  <si>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</si>
  <si>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</si>
  <si>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</si>
  <si>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</si>
  <si>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</si>
  <si>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</si>
  <si>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</si>
  <si>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</si>
  <si>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</si>
  <si>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</si>
  <si>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</si>
  <si>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</si>
  <si>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</si>
  <si>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</si>
  <si>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</si>
  <si>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</si>
  <si>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</si>
  <si>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</si>
  <si>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</si>
  <si>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</si>
  <si>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</si>
  <si>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</si>
  <si>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</si>
  <si>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</si>
  <si>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</si>
  <si>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</si>
  <si>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</si>
  <si>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</si>
  <si>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</si>
  <si>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</si>
  <si>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</si>
  <si>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</si>
  <si>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</si>
  <si>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</si>
  <si>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</si>
  <si>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</si>
  <si>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</si>
  <si>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</si>
  <si>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</si>
  <si>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</si>
  <si>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</si>
  <si>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</si>
  <si>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</si>
  <si>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</si>
  <si>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</si>
  <si>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</si>
  <si>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</si>
  <si>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</si>
  <si>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</si>
  <si>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</si>
  <si>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</si>
  <si>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</si>
  <si>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</si>
  <si>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</si>
  <si>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</si>
  <si>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</si>
  <si>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</si>
  <si>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</si>
  <si>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</si>
  <si>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</si>
  <si>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</si>
  <si>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</si>
  <si>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</si>
  <si>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</si>
  <si>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</si>
  <si>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</si>
  <si>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</si>
  <si>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</si>
  <si>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</si>
  <si>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</si>
  <si>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</si>
  <si>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</si>
  <si>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</si>
  <si>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</si>
  <si>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</si>
  <si>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</si>
  <si>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</si>
  <si>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</si>
  <si>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</si>
  <si>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</si>
  <si>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</si>
  <si>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</si>
  <si>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</si>
  <si>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</si>
  <si>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</si>
  <si>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</si>
  <si>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</si>
  <si>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</si>
  <si>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</si>
  <si>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</si>
  <si>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</si>
  <si>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</si>
  <si>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</si>
  <si>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</si>
  <si>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</si>
  <si>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</si>
  <si>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</si>
  <si>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</si>
  <si>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</si>
  <si>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</si>
  <si>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</si>
  <si>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</si>
  <si>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</si>
  <si>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</si>
  <si>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</si>
  <si>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</si>
  <si>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</si>
  <si>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</si>
  <si>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</si>
  <si>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</si>
  <si>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</si>
  <si>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</si>
  <si>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</si>
  <si>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</si>
  <si>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</si>
  <si>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</si>
  <si>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</si>
  <si>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</si>
  <si>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</si>
  <si>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</si>
  <si>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</si>
  <si>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</si>
  <si>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</si>
  <si>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</si>
  <si>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</si>
  <si>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</si>
  <si>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</si>
  <si>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</si>
  <si>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</si>
  <si>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</si>
  <si>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</si>
  <si>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</si>
  <si>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</si>
  <si>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</si>
  <si>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</si>
  <si>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</si>
  <si>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</si>
  <si>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</si>
  <si>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</si>
  <si>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</si>
  <si>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</si>
  <si>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</si>
  <si>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</si>
  <si>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</si>
  <si>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</si>
  <si>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</si>
  <si>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</si>
  <si>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</si>
  <si>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</si>
  <si>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</si>
  <si>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</si>
  <si>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</si>
  <si>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</si>
  <si>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</si>
  <si>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</si>
  <si>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</si>
  <si>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</si>
  <si>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</si>
  <si>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</si>
  <si>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</si>
  <si>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</si>
  <si>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</si>
  <si>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</si>
  <si>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</si>
  <si>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</si>
  <si>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</si>
  <si>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</si>
  <si>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</si>
  <si>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</si>
  <si>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</si>
  <si>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</si>
  <si>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</si>
  <si>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</si>
  <si>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</si>
  <si>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</si>
  <si>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</si>
  <si>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</si>
  <si>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</si>
  <si>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</si>
  <si>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</si>
  <si>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</si>
  <si>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</si>
  <si>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</si>
  <si>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</si>
  <si>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</si>
  <si>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</si>
  <si>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</si>
  <si>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</si>
  <si>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</si>
  <si>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</si>
  <si>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</si>
  <si>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</si>
  <si>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</si>
  <si>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</si>
  <si>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</si>
  <si>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</si>
  <si>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</si>
  <si>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</si>
  <si>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</si>
  <si>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</si>
  <si>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</si>
  <si>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</si>
  <si>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</si>
  <si>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</si>
  <si>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</si>
  <si>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</si>
  <si>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</si>
  <si>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</si>
  <si>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</si>
  <si>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</si>
  <si>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</si>
  <si>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</si>
  <si>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</si>
  <si>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</si>
  <si>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</si>
  <si>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</si>
  <si>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</si>
  <si>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</si>
  <si>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</si>
  <si>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</si>
  <si>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</si>
  <si>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</si>
  <si>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</si>
  <si>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</si>
  <si>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</si>
  <si>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</si>
  <si>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</si>
  <si>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</si>
  <si>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</si>
  <si>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</si>
  <si>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</si>
  <si>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</si>
  <si>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</si>
  <si>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</si>
  <si>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</si>
  <si>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</si>
  <si>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</si>
  <si>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</si>
  <si>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</si>
  <si>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</si>
  <si>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</si>
  <si>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</si>
  <si>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</si>
  <si>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</si>
  <si>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</si>
  <si>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</si>
  <si>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</si>
  <si>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</si>
  <si>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</si>
  <si>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</si>
  <si>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</si>
  <si>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</si>
  <si>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</si>
  <si>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</si>
  <si>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</si>
  <si>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</si>
  <si>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</si>
  <si>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</si>
  <si>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</si>
  <si>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</si>
  <si>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</si>
  <si>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</si>
  <si>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</si>
  <si>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</si>
  <si>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</si>
  <si>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</si>
  <si>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</si>
  <si>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</si>
  <si>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</si>
  <si>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</si>
  <si>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</si>
  <si>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</si>
  <si>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</si>
  <si>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</si>
  <si>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</si>
  <si>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</si>
  <si>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</si>
  <si>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</si>
  <si>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</si>
  <si>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</si>
  <si>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</si>
  <si>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</si>
  <si>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</si>
  <si>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</si>
  <si>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</si>
  <si>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</si>
  <si>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</si>
  <si>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</si>
  <si>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</si>
  <si>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</si>
  <si>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</si>
  <si>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</si>
  <si>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</si>
  <si>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</si>
  <si>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</si>
  <si>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</si>
  <si>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</si>
  <si>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</si>
  <si>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</si>
  <si>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</si>
  <si>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</si>
  <si>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</si>
  <si>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</si>
  <si>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</si>
  <si>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</si>
  <si>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</si>
  <si>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</si>
  <si>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</si>
  <si>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</si>
  <si>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</si>
  <si>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</si>
  <si>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</si>
  <si>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</si>
  <si>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</si>
  <si>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</si>
  <si>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</si>
  <si>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</si>
  <si>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</si>
  <si>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</si>
  <si>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</si>
  <si>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</si>
  <si>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</si>
  <si>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</si>
  <si>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</si>
  <si>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</si>
  <si>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</si>
  <si>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</si>
  <si>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</si>
  <si>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</si>
  <si>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</si>
  <si>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</si>
  <si>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</si>
  <si>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</si>
  <si>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</si>
  <si>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</si>
  <si>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</si>
  <si>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</si>
  <si>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</si>
  <si>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</si>
  <si>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</si>
  <si>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</si>
  <si>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</si>
  <si>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</si>
  <si>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</si>
  <si>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</si>
  <si>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</si>
  <si>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</si>
  <si>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</si>
  <si>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</si>
  <si>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</si>
  <si>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</si>
  <si>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</si>
  <si>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</si>
  <si>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</si>
  <si>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</si>
  <si>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</si>
  <si>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</si>
  <si>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</si>
  <si>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</si>
  <si>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</si>
  <si>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</si>
  <si>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</si>
  <si>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</si>
  <si>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</si>
  <si>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</si>
  <si>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</si>
  <si>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</si>
  <si>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</si>
  <si>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</si>
  <si>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</si>
  <si>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</si>
  <si>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</si>
  <si>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</si>
  <si>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</si>
  <si>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</si>
  <si>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</si>
  <si>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</si>
  <si>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</si>
  <si>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</si>
  <si>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</si>
  <si>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</si>
  <si>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</si>
  <si>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</si>
  <si>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</si>
  <si>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</si>
  <si>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</si>
  <si>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</si>
  <si>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</si>
  <si>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</si>
  <si>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</si>
  <si>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</si>
  <si>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</si>
  <si>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</si>
  <si>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</si>
  <si>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</si>
  <si>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</si>
  <si>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</si>
  <si>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</si>
  <si>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</si>
  <si>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</si>
  <si>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</si>
  <si>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</si>
  <si>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</si>
  <si>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</si>
  <si>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</si>
  <si>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</si>
  <si>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</si>
  <si>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</si>
  <si>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</si>
  <si>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</si>
  <si>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</si>
  <si>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</si>
  <si>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</si>
  <si>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</si>
  <si>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</si>
  <si>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</si>
  <si>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</si>
  <si>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</si>
  <si>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</si>
  <si>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</si>
  <si>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</si>
  <si>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</si>
  <si>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</si>
  <si>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</si>
  <si>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</si>
  <si>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</si>
  <si>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</si>
  <si>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</si>
  <si>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</si>
  <si>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</si>
  <si>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</si>
  <si>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</si>
  <si>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</si>
  <si>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</si>
  <si>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</si>
  <si>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</si>
  <si>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</si>
  <si>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</si>
  <si>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</si>
  <si>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</si>
  <si>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</si>
  <si>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</si>
  <si>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</si>
  <si>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</si>
  <si>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</si>
  <si>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</si>
  <si>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</si>
  <si>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</si>
  <si>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</si>
  <si>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</si>
  <si>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</si>
  <si>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</si>
  <si>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</si>
  <si>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</si>
  <si>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</si>
  <si>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</si>
  <si>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</si>
  <si>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</si>
  <si>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</si>
  <si>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</si>
  <si>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</si>
  <si>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</si>
  <si>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</si>
  <si>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</si>
  <si>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</si>
  <si>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</si>
  <si>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</si>
  <si>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</si>
  <si>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</si>
  <si>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</si>
  <si>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</si>
  <si>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</si>
  <si>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</si>
  <si>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</si>
  <si>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</si>
  <si>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</si>
  <si>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</si>
  <si>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</si>
  <si>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</si>
  <si>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</si>
  <si>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</si>
  <si>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</si>
  <si>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</si>
  <si>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</si>
  <si>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</si>
  <si>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</si>
  <si>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</si>
  <si>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</si>
  <si>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</si>
  <si>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</si>
  <si>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</si>
  <si>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</si>
  <si>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</si>
  <si>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</si>
  <si>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</si>
  <si>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</si>
  <si>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</si>
  <si>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</si>
  <si>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</si>
  <si>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</si>
  <si>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</si>
  <si>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</si>
  <si>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</si>
  <si>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</si>
  <si>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</si>
  <si>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</si>
  <si>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</si>
  <si>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</si>
  <si>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</si>
  <si>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</si>
  <si>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</si>
  <si>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</si>
  <si>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</si>
  <si>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</si>
  <si>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</si>
  <si>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</si>
  <si>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</si>
  <si>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</si>
  <si>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</si>
  <si>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</si>
  <si>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</si>
  <si>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</si>
  <si>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</si>
  <si>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</si>
  <si>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</si>
  <si>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</si>
  <si>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</si>
  <si>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</si>
  <si>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</si>
  <si>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</si>
  <si>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</si>
  <si>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</si>
  <si>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</si>
  <si>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</si>
  <si>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</si>
  <si>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</si>
  <si>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</si>
  <si>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</si>
  <si>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</si>
  <si>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</si>
  <si>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</si>
  <si>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</si>
  <si>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</si>
  <si>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</si>
  <si>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</si>
  <si>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</si>
  <si>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</si>
  <si>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</si>
  <si>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</si>
  <si>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</si>
  <si>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</si>
  <si>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</si>
  <si>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</si>
  <si>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</si>
  <si>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</si>
  <si>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</si>
  <si>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</si>
  <si>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</si>
  <si>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</si>
  <si>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</si>
  <si>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</si>
  <si>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</si>
  <si>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</si>
  <si>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</si>
  <si>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</si>
  <si>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</si>
  <si>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</si>
  <si>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</si>
  <si>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</si>
  <si>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</si>
  <si>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</si>
  <si>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</si>
  <si>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</si>
  <si>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</si>
  <si>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</si>
  <si>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</si>
  <si>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</si>
  <si>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</si>
  <si>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</si>
  <si>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</si>
  <si>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</si>
  <si>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</si>
  <si>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</si>
  <si>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</si>
  <si>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</si>
  <si>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</si>
  <si>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</si>
  <si>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</si>
  <si>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</si>
  <si>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</si>
  <si>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</si>
  <si>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</si>
  <si>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</si>
  <si>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</si>
  <si>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</si>
  <si>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</si>
  <si>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</si>
  <si>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</si>
  <si>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</si>
  <si>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</si>
  <si>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</si>
  <si>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</si>
  <si>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</si>
  <si>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</si>
  <si>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</si>
  <si>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</si>
  <si>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</si>
  <si>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</si>
  <si>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</si>
  <si>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</si>
  <si>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</si>
  <si>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</si>
  <si>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</si>
  <si>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</si>
  <si>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</si>
  <si>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</si>
  <si>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</si>
  <si>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</si>
  <si>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</si>
  <si>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</si>
  <si>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</si>
  <si>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</si>
  <si>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</si>
  <si>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</si>
  <si>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</si>
  <si>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</si>
  <si>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</si>
  <si>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</si>
  <si>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</si>
  <si>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</si>
  <si>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</si>
  <si>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</si>
  <si>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</si>
  <si>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</si>
  <si>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</si>
  <si>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</si>
  <si>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</si>
  <si>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</si>
  <si>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</si>
  <si>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</si>
  <si>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</si>
  <si>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</si>
  <si>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</si>
  <si>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</si>
  <si>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</si>
  <si>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</si>
  <si>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</si>
  <si>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</si>
  <si>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</si>
  <si>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</si>
  <si>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</si>
  <si>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</si>
  <si>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</si>
  <si>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</si>
  <si>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</si>
  <si>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</si>
  <si>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</si>
  <si>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</si>
  <si>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</si>
  <si>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</si>
  <si>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</si>
  <si>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</si>
  <si>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</si>
  <si>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</si>
  <si>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</si>
  <si>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</si>
  <si>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</si>
  <si>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</si>
  <si>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</si>
  <si>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</si>
  <si>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</si>
  <si>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</si>
  <si>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</si>
  <si>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</si>
  <si>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</si>
  <si>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</si>
  <si>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</si>
  <si>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</si>
  <si>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</si>
  <si>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</si>
  <si>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</si>
  <si>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</si>
  <si>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</si>
  <si>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</si>
  <si>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</si>
  <si>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</si>
  <si>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</si>
  <si>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</si>
  <si>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</si>
  <si>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</si>
  <si>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</si>
  <si>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</si>
  <si>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</si>
  <si>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</si>
  <si>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</si>
  <si>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</si>
  <si>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</si>
  <si>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</si>
  <si>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</si>
  <si>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</si>
  <si>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</si>
  <si>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</si>
  <si>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</si>
  <si>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</si>
  <si>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</si>
  <si>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</si>
  <si>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</si>
  <si>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</si>
  <si>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</si>
  <si>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</si>
  <si>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</si>
  <si>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</si>
  <si>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</si>
  <si>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</si>
  <si>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</si>
  <si>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</si>
  <si>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</si>
  <si>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</si>
  <si>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</si>
  <si>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</si>
  <si>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</si>
  <si>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</si>
  <si>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</si>
  <si>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</si>
  <si>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</si>
  <si>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</si>
  <si>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</si>
  <si>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</si>
  <si>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</si>
  <si>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</si>
  <si>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</si>
  <si>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</si>
  <si>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</si>
  <si>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</si>
  <si>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</si>
  <si>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</si>
  <si>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</si>
  <si>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</si>
  <si>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</si>
  <si>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</si>
  <si>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</si>
  <si>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</si>
  <si>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</si>
  <si>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</si>
  <si>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</si>
  <si>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</si>
  <si>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</si>
  <si>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</si>
  <si>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</si>
  <si>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</si>
  <si>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</si>
  <si>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</si>
  <si>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</si>
  <si>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</si>
  <si>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</si>
  <si>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</si>
  <si>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</si>
  <si>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</si>
  <si>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</si>
  <si>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</si>
  <si>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</si>
  <si>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</si>
  <si>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</si>
  <si>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</si>
  <si>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</si>
  <si>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</si>
  <si>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</si>
  <si>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</si>
  <si>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</si>
  <si>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</si>
  <si>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</si>
  <si>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</si>
  <si>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</si>
  <si>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</si>
  <si>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</si>
  <si>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</si>
  <si>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</si>
  <si>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</si>
  <si>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</si>
  <si>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</si>
  <si>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</si>
  <si>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</si>
  <si>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</si>
  <si>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</si>
  <si>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</si>
  <si>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</si>
  <si>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</si>
  <si>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</si>
  <si>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</si>
  <si>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</si>
  <si>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</si>
  <si>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</si>
  <si>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</si>
  <si>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</si>
  <si>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</si>
  <si>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</si>
  <si>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</si>
  <si>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</si>
  <si>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</si>
  <si>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</si>
  <si>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</si>
  <si>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</si>
  <si>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</si>
  <si>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</si>
  <si>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</si>
  <si>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</si>
  <si>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</si>
  <si>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</si>
  <si>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</si>
  <si>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</si>
  <si>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</si>
  <si>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</si>
  <si>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</si>
  <si>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</si>
  <si>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</si>
  <si>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</si>
  <si>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</si>
  <si>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</si>
  <si>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</si>
  <si>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</si>
  <si>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</si>
  <si>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</si>
  <si>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</si>
  <si>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</si>
  <si>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</si>
  <si>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</si>
  <si>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</si>
  <si>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</si>
  <si>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</si>
  <si>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</si>
  <si>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</si>
  <si>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</si>
  <si>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</si>
  <si>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</si>
  <si>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</si>
  <si>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</si>
  <si>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</si>
  <si>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</si>
  <si>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</si>
  <si>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</si>
  <si>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</si>
  <si>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</si>
  <si>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</si>
  <si>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</si>
  <si>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</si>
  <si>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</si>
  <si>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</si>
  <si>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</si>
  <si>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</si>
  <si>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</si>
  <si>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</si>
  <si>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</si>
  <si>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</si>
  <si>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</si>
  <si>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</si>
  <si>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</si>
  <si>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</si>
  <si>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</si>
  <si>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</si>
  <si>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</si>
  <si>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</si>
  <si>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</si>
  <si>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</si>
  <si>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</si>
  <si>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</si>
  <si>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</si>
  <si>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</si>
  <si>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</si>
  <si>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</si>
  <si>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</si>
  <si>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</si>
  <si>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</si>
  <si>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</si>
  <si>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</si>
  <si>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</si>
  <si>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</si>
  <si>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</si>
  <si>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</si>
  <si>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</si>
  <si>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</si>
  <si>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</si>
  <si>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</si>
  <si>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</si>
  <si>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</si>
  <si>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</si>
  <si>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</si>
  <si>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</si>
  <si>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</si>
  <si>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</si>
  <si>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</si>
  <si>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</si>
  <si>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</si>
  <si>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</si>
  <si>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</si>
  <si>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</si>
  <si>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</si>
  <si>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</si>
  <si>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</si>
  <si>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</si>
  <si>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</si>
  <si>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</si>
  <si>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</si>
  <si>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</si>
  <si>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</si>
  <si>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</si>
  <si>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</si>
  <si>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</si>
  <si>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</si>
  <si>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</si>
  <si>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</si>
  <si>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</si>
  <si>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</si>
  <si>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</si>
  <si>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</si>
  <si>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</si>
  <si>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</si>
  <si>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</si>
  <si>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</si>
  <si>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</si>
  <si>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</si>
  <si>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</si>
  <si>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</si>
  <si>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</si>
  <si>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</si>
  <si>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</si>
  <si>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</si>
  <si>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</si>
  <si>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</si>
  <si>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</si>
  <si>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</si>
  <si>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</si>
  <si>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</si>
  <si>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</si>
  <si>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</si>
  <si>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</si>
  <si>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</si>
  <si>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</si>
  <si>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</si>
  <si>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</si>
  <si>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</si>
  <si>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</si>
  <si>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</si>
  <si>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</si>
  <si>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</si>
  <si>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</si>
  <si>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</si>
  <si>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</si>
  <si>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</si>
  <si>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</si>
  <si>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</si>
  <si>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</si>
  <si>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</si>
  <si>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</si>
  <si>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</si>
  <si>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</si>
  <si>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</si>
  <si>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</si>
  <si>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</si>
  <si>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</si>
  <si>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</si>
  <si>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</si>
  <si>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</si>
  <si>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</si>
  <si>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</si>
  <si>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</si>
  <si>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</si>
  <si>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</si>
  <si>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</si>
  <si>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</si>
  <si>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</si>
  <si>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</si>
  <si>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</si>
  <si>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</si>
  <si>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</si>
  <si>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</si>
  <si>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</si>
  <si>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</si>
  <si>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</si>
  <si>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</si>
  <si>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</si>
  <si>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</si>
  <si>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</si>
  <si>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</si>
  <si>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</si>
  <si>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</si>
  <si>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</si>
  <si>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</si>
  <si>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</si>
  <si>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</si>
  <si>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</si>
  <si>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</si>
  <si>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</si>
  <si>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</si>
  <si>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</si>
  <si>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</si>
  <si>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</si>
  <si>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</si>
  <si>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</si>
  <si>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</si>
  <si>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</si>
  <si>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</si>
  <si>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</si>
  <si>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</si>
  <si>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</si>
  <si>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</si>
  <si>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</si>
  <si>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</si>
  <si>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</si>
  <si>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</si>
  <si>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</si>
  <si>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</si>
  <si>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</si>
  <si>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</si>
  <si>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</si>
  <si>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</si>
  <si>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</si>
  <si>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</si>
  <si>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</si>
  <si>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</si>
  <si>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</si>
  <si>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</si>
  <si>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</si>
  <si>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</si>
  <si>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</si>
  <si>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</si>
  <si>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</si>
  <si>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</si>
  <si>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</si>
  <si>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</si>
  <si>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</si>
  <si>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</si>
  <si>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</si>
  <si>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</si>
  <si>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</si>
  <si>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</si>
  <si>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</si>
  <si>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</si>
  <si>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</si>
  <si>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</si>
  <si>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</si>
  <si>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</si>
  <si>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</si>
  <si>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</si>
  <si>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</si>
  <si>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</si>
  <si>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</si>
  <si>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</si>
  <si>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</si>
  <si>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</si>
  <si>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</si>
  <si>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</si>
  <si>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</si>
  <si>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</si>
  <si>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</si>
  <si>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</si>
  <si>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</si>
  <si>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</si>
  <si>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</si>
  <si>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</si>
  <si>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</si>
  <si>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</si>
  <si>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</si>
  <si>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</si>
  <si>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</si>
  <si>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</si>
  <si>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</si>
  <si>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</si>
  <si>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</si>
  <si>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</si>
  <si>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</si>
  <si>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</si>
  <si>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</si>
  <si>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</si>
  <si>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</si>
  <si>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</si>
  <si>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</si>
  <si>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</si>
  <si>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</si>
  <si>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</si>
  <si>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</si>
  <si>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</si>
  <si>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</si>
  <si>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</si>
  <si>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</si>
  <si>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</si>
  <si>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</si>
  <si>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</si>
  <si>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</si>
  <si>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</si>
  <si>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</si>
  <si>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</si>
  <si>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</si>
  <si>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</si>
  <si>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</si>
  <si>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</si>
  <si>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</si>
  <si>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</si>
  <si>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</si>
  <si>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</si>
  <si>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</si>
  <si>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</si>
  <si>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</si>
  <si>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</si>
  <si>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</si>
  <si>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</si>
  <si>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</si>
  <si>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</si>
  <si>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</si>
  <si>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</si>
  <si>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</si>
  <si>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</si>
  <si>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</si>
  <si>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</si>
  <si>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</si>
  <si>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</si>
  <si>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</si>
  <si>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</si>
  <si>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</si>
  <si>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</si>
  <si>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</si>
  <si>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</si>
  <si>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</si>
  <si>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</si>
  <si>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</si>
  <si>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</si>
  <si>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</si>
  <si>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</si>
  <si>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</si>
  <si>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</si>
  <si>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</si>
  <si>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</si>
  <si>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</si>
  <si>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</si>
  <si>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</si>
  <si>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</si>
  <si>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</si>
  <si>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</si>
  <si>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</si>
  <si>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</si>
  <si>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</si>
  <si>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</si>
  <si>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</si>
  <si>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</si>
  <si>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</si>
  <si>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</si>
  <si>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</si>
  <si>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</si>
  <si>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</si>
  <si>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</si>
  <si>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</si>
  <si>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</si>
  <si>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</si>
  <si>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</si>
  <si>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</si>
  <si>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</si>
  <si>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</si>
  <si>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</si>
  <si>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</si>
  <si>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</si>
  <si>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</si>
  <si>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</si>
  <si>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</si>
  <si>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</si>
  <si>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</si>
  <si>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</si>
  <si>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</si>
  <si>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</si>
  <si>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</si>
  <si>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</si>
  <si>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</si>
  <si>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</si>
  <si>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</si>
  <si>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</si>
  <si>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</si>
  <si>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</si>
  <si>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</si>
  <si>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</si>
  <si>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</si>
  <si>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</si>
  <si>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</si>
  <si>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</si>
  <si>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</si>
  <si>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</si>
  <si>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</si>
  <si>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</si>
  <si>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</si>
  <si>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</si>
  <si>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</si>
  <si>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</si>
  <si>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</si>
  <si>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</si>
  <si>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</si>
  <si>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</si>
  <si>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</si>
  <si>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</si>
  <si>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</si>
  <si>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</si>
  <si>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</si>
  <si>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</si>
  <si>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</si>
  <si>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</si>
  <si>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</si>
  <si>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</si>
  <si>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</si>
  <si>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</si>
  <si>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</si>
  <si>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</si>
  <si>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</si>
  <si>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</si>
  <si>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</si>
  <si>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</si>
  <si>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</si>
  <si>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</si>
  <si>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</si>
  <si>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</si>
  <si>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</si>
  <si>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</si>
  <si>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</si>
  <si>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</si>
  <si>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</si>
  <si>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</si>
  <si>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</si>
  <si>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</si>
  <si>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</si>
  <si>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</si>
  <si>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</si>
  <si>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</si>
  <si>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</si>
  <si>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</si>
  <si>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</si>
  <si>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</si>
  <si>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</si>
  <si>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</si>
  <si>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</si>
  <si>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</si>
  <si>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</si>
  <si>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</si>
  <si>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</si>
  <si>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</si>
  <si>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</si>
  <si>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</si>
  <si>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</si>
  <si>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</si>
  <si>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</si>
  <si>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</si>
  <si>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</si>
  <si>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</si>
  <si>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</si>
  <si>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</si>
  <si>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</si>
  <si>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</si>
  <si>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</si>
  <si>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</si>
  <si>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</si>
  <si>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</si>
  <si>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</si>
  <si>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</si>
  <si>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</si>
  <si>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</si>
  <si>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</si>
  <si>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</si>
  <si>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</si>
  <si>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</si>
  <si>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</si>
  <si>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</si>
  <si>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</si>
  <si>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</si>
  <si>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</si>
  <si>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</si>
  <si>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</si>
  <si>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</si>
  <si>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</si>
  <si>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</si>
  <si>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</si>
  <si>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</si>
  <si>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</si>
  <si>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</si>
  <si>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</si>
  <si>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</si>
  <si>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</si>
  <si>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</si>
  <si>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</si>
  <si>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</si>
  <si>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</si>
  <si>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</si>
  <si>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</si>
  <si>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</si>
  <si>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</si>
  <si>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</si>
  <si>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</si>
  <si>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</si>
  <si>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</si>
  <si>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</si>
  <si>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</si>
  <si>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</si>
  <si>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</si>
  <si>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</si>
  <si>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</si>
  <si>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</si>
  <si>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</si>
  <si>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</si>
  <si>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</si>
  <si>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</si>
  <si>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</si>
  <si>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</si>
  <si>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</si>
  <si>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</si>
  <si>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</si>
  <si>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</si>
  <si>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</si>
  <si>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</si>
  <si>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</si>
  <si>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</si>
  <si>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</si>
  <si>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</si>
  <si>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</si>
  <si>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</si>
  <si>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</si>
  <si>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</si>
  <si>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</si>
  <si>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</si>
  <si>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</si>
  <si>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</si>
  <si>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</si>
  <si>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</si>
  <si>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</si>
  <si>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</si>
  <si>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</si>
  <si>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</si>
  <si>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</si>
  <si>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</si>
  <si>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</si>
  <si>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</si>
  <si>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</si>
  <si>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</si>
  <si>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</si>
  <si>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</si>
  <si>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</si>
  <si>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</si>
  <si>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</si>
  <si>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</si>
  <si>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</si>
  <si>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</si>
  <si>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</si>
  <si>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</si>
  <si>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</si>
  <si>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</si>
  <si>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</si>
  <si>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</si>
  <si>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</si>
  <si>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</si>
  <si>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</si>
  <si>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</si>
  <si>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</si>
  <si>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</si>
  <si>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</si>
  <si>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</si>
  <si>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</si>
  <si>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</si>
  <si>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</si>
  <si>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</si>
  <si>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</si>
  <si>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</si>
  <si>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</si>
  <si>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</si>
  <si>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</si>
  <si>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</si>
  <si>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</si>
  <si>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</si>
  <si>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</si>
  <si>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</si>
  <si>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</si>
  <si>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</si>
  <si>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</si>
  <si>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</si>
  <si>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</si>
  <si>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</si>
  <si>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</si>
  <si>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</si>
  <si>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</si>
  <si>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</si>
  <si>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</si>
  <si>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</si>
  <si>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</si>
  <si>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</si>
  <si>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</si>
  <si>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</si>
  <si>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</si>
  <si>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</si>
  <si>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</si>
  <si>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</si>
  <si>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</si>
  <si>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</si>
  <si>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</si>
  <si>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</si>
  <si>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</si>
  <si>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</si>
  <si>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</si>
  <si>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</si>
  <si>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</si>
  <si>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</si>
  <si>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</si>
  <si>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</si>
  <si>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</si>
  <si>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</si>
  <si>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</si>
  <si>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</si>
  <si>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</si>
  <si>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</si>
  <si>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</si>
  <si>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</si>
  <si>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</si>
  <si>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</si>
  <si>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</si>
  <si>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</si>
  <si>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</si>
  <si>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</si>
  <si>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</si>
  <si>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</si>
  <si>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</si>
  <si>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</si>
  <si>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</si>
  <si>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</si>
  <si>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</si>
  <si>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</si>
  <si>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</si>
  <si>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</si>
  <si>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</si>
  <si>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</si>
  <si>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</si>
  <si>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</si>
  <si>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</si>
  <si>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</si>
  <si>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</si>
  <si>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</si>
  <si>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</si>
  <si>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</si>
  <si>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</si>
  <si>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</si>
  <si>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</si>
  <si>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</si>
  <si>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</si>
  <si>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</si>
  <si>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</si>
  <si>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</si>
  <si>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</si>
  <si>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</si>
  <si>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</si>
  <si>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</si>
  <si>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</si>
  <si>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</si>
  <si>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</si>
  <si>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</si>
  <si>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</si>
  <si>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</si>
  <si>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</si>
  <si>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</si>
  <si>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</si>
  <si>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</si>
  <si>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</si>
  <si>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</si>
  <si>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</si>
  <si>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</si>
  <si>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</si>
  <si>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</si>
  <si>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</si>
  <si>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</si>
  <si>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</si>
  <si>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</si>
  <si>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</si>
  <si>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</si>
  <si>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</si>
  <si>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</si>
  <si>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</si>
  <si>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</si>
  <si>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</si>
  <si>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</si>
  <si>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</si>
  <si>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</si>
  <si>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</si>
  <si>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</si>
  <si>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</si>
  <si>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</si>
  <si>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</si>
  <si>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</si>
  <si>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</si>
  <si>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</si>
  <si>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</si>
  <si>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</si>
  <si>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</si>
  <si>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</si>
  <si>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</si>
  <si>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</si>
  <si>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</si>
  <si>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</si>
  <si>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</si>
  <si>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</si>
  <si>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</si>
  <si>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</si>
  <si>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</si>
  <si>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</si>
  <si>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</si>
  <si>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</si>
  <si>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</si>
  <si>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</si>
  <si>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</si>
  <si>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</si>
  <si>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</si>
  <si>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</si>
  <si>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</si>
  <si>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</si>
  <si>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</si>
  <si>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</si>
  <si>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</si>
  <si>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</si>
  <si>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</si>
  <si>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</si>
  <si>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</si>
  <si>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</si>
  <si>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</si>
  <si>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</si>
  <si>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</si>
  <si>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</si>
  <si>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</si>
  <si>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</si>
  <si>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</si>
  <si>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</si>
  <si>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</si>
  <si>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</si>
  <si>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</si>
  <si>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</si>
  <si>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</si>
  <si>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</si>
  <si>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</si>
  <si>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</si>
  <si>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</si>
  <si>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</si>
  <si>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</si>
  <si>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</si>
  <si>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</si>
  <si>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</si>
  <si>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</si>
  <si>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</si>
  <si>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</si>
  <si>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</si>
  <si>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</si>
  <si>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</si>
  <si>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</si>
  <si>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</si>
  <si>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</si>
  <si>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</si>
  <si>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</si>
  <si>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</si>
  <si>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</si>
  <si>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</si>
  <si>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</si>
  <si>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</si>
  <si>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</si>
  <si>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</si>
  <si>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</si>
  <si>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</si>
  <si>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</si>
  <si>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</si>
  <si>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</si>
  <si>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</si>
  <si>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</si>
  <si>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</si>
  <si>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</si>
  <si>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</si>
  <si>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</si>
  <si>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</si>
  <si>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</si>
  <si>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</si>
  <si>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</si>
  <si>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</si>
  <si>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</si>
  <si>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</si>
  <si>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</si>
  <si>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</si>
  <si>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</si>
  <si>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</si>
  <si>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</si>
  <si>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</si>
  <si>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</si>
  <si>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</si>
  <si>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</si>
  <si>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</si>
  <si>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</si>
  <si>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</si>
  <si>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</si>
  <si>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</si>
  <si>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</si>
  <si>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</si>
  <si>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</si>
  <si>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</si>
  <si>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</si>
  <si>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</si>
  <si>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</si>
  <si>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</si>
  <si>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</si>
  <si>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</si>
  <si>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</si>
  <si>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</si>
  <si>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</si>
  <si>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</si>
  <si>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</si>
  <si>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</si>
  <si>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</si>
  <si>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</si>
  <si>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</si>
  <si>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</si>
  <si>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</si>
  <si>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</si>
  <si>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</si>
  <si>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</si>
  <si>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</si>
  <si>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</si>
  <si>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</si>
  <si>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</si>
  <si>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</si>
  <si>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</si>
  <si>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</si>
  <si>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</si>
  <si>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</si>
  <si>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</si>
  <si>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</si>
  <si>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</si>
  <si>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</si>
  <si>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</si>
  <si>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</si>
  <si>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</si>
  <si>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</si>
  <si>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</si>
  <si>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</si>
  <si>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</si>
  <si>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</si>
  <si>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</si>
  <si>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</si>
  <si>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</si>
  <si>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</si>
  <si>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</si>
  <si>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</si>
  <si>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</si>
  <si>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</si>
  <si>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</si>
  <si>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</si>
  <si>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</si>
  <si>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</si>
  <si>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</si>
  <si>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</si>
  <si>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</si>
  <si>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</si>
  <si>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</si>
  <si>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</si>
  <si>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</si>
  <si>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</si>
  <si>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</si>
  <si>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</si>
  <si>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</si>
  <si>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</si>
  <si>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</si>
  <si>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</si>
  <si>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</si>
  <si>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</si>
  <si>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</si>
  <si>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</si>
  <si>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</si>
  <si>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</si>
  <si>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</si>
  <si>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</si>
  <si>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</si>
  <si>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</si>
  <si>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</si>
  <si>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</si>
  <si>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</si>
  <si>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</si>
  <si>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</si>
  <si>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</si>
  <si>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</si>
  <si>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</si>
  <si>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</si>
  <si>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</si>
  <si>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</si>
  <si>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</si>
  <si>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</si>
  <si>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</si>
  <si>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</si>
  <si>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</si>
  <si>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</si>
  <si>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</si>
  <si>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</si>
  <si>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</si>
  <si>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</si>
  <si>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</si>
  <si>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</si>
  <si>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</si>
  <si>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</si>
  <si>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</si>
  <si>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</si>
  <si>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</si>
  <si>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</si>
  <si>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</si>
  <si>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</si>
  <si>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</si>
  <si>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</si>
  <si>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</si>
  <si>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</si>
  <si>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</si>
  <si>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</si>
  <si>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</si>
  <si>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</si>
  <si>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</si>
  <si>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</si>
  <si>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</si>
  <si>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</si>
  <si>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</si>
  <si>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</si>
  <si>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</si>
  <si>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</si>
  <si>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</si>
  <si>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</si>
  <si>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</si>
  <si>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</si>
  <si>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</si>
  <si>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</si>
  <si>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</si>
  <si>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</si>
  <si>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</si>
  <si>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</si>
  <si>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</si>
  <si>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</si>
  <si>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</si>
  <si>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</si>
  <si>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</si>
  <si>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</si>
  <si>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</si>
  <si>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</si>
  <si>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</si>
  <si>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</si>
  <si>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</si>
  <si>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</si>
  <si>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</si>
  <si>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</si>
  <si>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</si>
  <si>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</si>
  <si>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</si>
  <si>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</si>
  <si>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</si>
  <si>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</si>
  <si>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</si>
  <si>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</si>
  <si>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</si>
  <si>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</si>
  <si>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</si>
  <si>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</si>
  <si>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</si>
  <si>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</si>
  <si>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</si>
  <si>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</si>
  <si>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</si>
  <si>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</si>
  <si>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</si>
  <si>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</si>
  <si>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</si>
  <si>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</si>
  <si>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</si>
  <si>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</si>
  <si>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</si>
  <si>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</si>
  <si>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</si>
  <si>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</si>
  <si>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</si>
  <si>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</si>
  <si>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</si>
  <si>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</si>
  <si>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</si>
  <si>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</si>
  <si>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</si>
  <si>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</si>
  <si>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</si>
  <si>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</si>
  <si>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</si>
  <si>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</si>
  <si>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</si>
  <si>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</si>
  <si>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</si>
  <si>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</si>
  <si>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</si>
  <si>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</si>
  <si>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</si>
  <si>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</si>
  <si>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</si>
  <si>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</si>
  <si>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</si>
  <si>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</si>
  <si>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</si>
  <si>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</si>
  <si>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</si>
  <si>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</si>
  <si>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</si>
  <si>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</si>
  <si>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</si>
  <si>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</si>
  <si>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</si>
  <si>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</si>
  <si>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</si>
  <si>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</si>
  <si>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</si>
  <si>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</si>
  <si>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</si>
  <si>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</si>
  <si>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</si>
  <si>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</si>
  <si>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</si>
  <si>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</si>
  <si>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</si>
  <si>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</si>
  <si>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</si>
  <si>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</si>
  <si>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</si>
  <si>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</si>
  <si>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</si>
  <si>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</si>
  <si>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</si>
  <si>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</si>
  <si>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</si>
  <si>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</si>
  <si>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</si>
  <si>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</si>
  <si>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</si>
  <si>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</si>
  <si>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</si>
  <si>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</si>
  <si>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</si>
  <si>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</si>
  <si>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</si>
  <si>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</si>
  <si>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</si>
  <si>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</si>
  <si>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</si>
  <si>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</si>
  <si>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</si>
  <si>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</si>
  <si>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</si>
  <si>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</si>
  <si>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</si>
  <si>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</si>
  <si>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</si>
  <si>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</si>
  <si>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</si>
  <si>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</si>
  <si>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</si>
  <si>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</si>
  <si>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</si>
  <si>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</si>
  <si>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</si>
  <si>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</si>
  <si>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</si>
  <si>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</si>
  <si>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</si>
  <si>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</si>
  <si>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</si>
  <si>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</si>
  <si>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</si>
  <si>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</si>
  <si>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</si>
  <si>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</si>
  <si>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</si>
  <si>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</si>
  <si>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</si>
  <si>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</si>
  <si>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</si>
  <si>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</si>
  <si>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</si>
  <si>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</si>
  <si>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</si>
  <si>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</si>
  <si>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</si>
  <si>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</si>
  <si>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</si>
  <si>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</si>
  <si>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</si>
  <si>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</si>
  <si>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</si>
  <si>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</si>
  <si>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</si>
  <si>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</si>
  <si>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</si>
  <si>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</si>
  <si>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</si>
  <si>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</si>
  <si>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</si>
  <si>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</si>
  <si>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</si>
  <si>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</si>
  <si>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</si>
  <si>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</si>
  <si>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</si>
  <si>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</si>
  <si>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</si>
  <si>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</si>
  <si>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</si>
  <si>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</si>
  <si>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</si>
  <si>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</si>
  <si>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</si>
  <si>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</si>
  <si>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</si>
  <si>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</si>
  <si>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</si>
  <si>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</si>
  <si>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</si>
  <si>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</si>
  <si>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</si>
  <si>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</si>
  <si>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</si>
  <si>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</si>
  <si>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</si>
  <si>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</si>
  <si>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</si>
  <si>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</si>
  <si>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</si>
  <si>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</si>
  <si>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</si>
  <si>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</si>
  <si>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</si>
  <si>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</si>
  <si>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</si>
  <si>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</si>
  <si>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</si>
  <si>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</si>
  <si>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</si>
  <si>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</si>
  <si>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</si>
  <si>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</si>
  <si>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</si>
  <si>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</si>
  <si>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</si>
  <si>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</si>
  <si>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</si>
  <si>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</si>
  <si>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</si>
  <si>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</si>
  <si>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</si>
  <si>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</si>
  <si>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</si>
  <si>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</si>
  <si>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</si>
  <si>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</si>
  <si>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</si>
  <si>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</si>
  <si>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</si>
  <si>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</si>
  <si>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</si>
  <si>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</si>
  <si>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</si>
  <si>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</si>
  <si>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</si>
  <si>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</si>
  <si>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</si>
  <si>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</si>
  <si>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</si>
  <si>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</si>
  <si>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</si>
  <si>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</si>
  <si>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</si>
  <si>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</si>
  <si>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</si>
  <si>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</si>
  <si>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</si>
  <si>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</si>
  <si>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</si>
  <si>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</si>
  <si>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</si>
  <si>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</si>
  <si>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</si>
  <si>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</si>
  <si>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</si>
  <si>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</si>
  <si>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</si>
  <si>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</si>
  <si>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</si>
  <si>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</si>
  <si>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</si>
  <si>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</si>
  <si>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</si>
  <si>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</si>
  <si>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</si>
  <si>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</si>
  <si>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</si>
  <si>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</si>
  <si>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</si>
  <si>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</si>
  <si>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</si>
  <si>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</si>
  <si>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</si>
  <si>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</si>
  <si>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</si>
  <si>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</si>
  <si>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</si>
  <si>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</si>
  <si>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</si>
  <si>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</si>
  <si>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</si>
  <si>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</si>
  <si>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</si>
  <si>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</si>
  <si>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</si>
  <si>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</si>
  <si>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</si>
  <si>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</si>
  <si>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</si>
  <si>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</si>
  <si>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</si>
  <si>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</si>
  <si>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</si>
  <si>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</si>
  <si>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</si>
  <si>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</si>
  <si>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</si>
  <si>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</si>
  <si>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</si>
  <si>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</si>
  <si>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</si>
  <si>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</si>
  <si>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</si>
  <si>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</si>
  <si>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</si>
  <si>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</si>
  <si>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</si>
  <si>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</si>
  <si>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</si>
  <si>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</si>
  <si>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</si>
  <si>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</si>
  <si>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</si>
  <si>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</si>
  <si>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</si>
  <si>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</si>
  <si>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</si>
  <si>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</si>
  <si>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</si>
  <si>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</si>
  <si>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</si>
  <si>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</si>
  <si>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</si>
  <si>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</si>
  <si>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</si>
  <si>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</si>
  <si>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</si>
  <si>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</si>
  <si>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</si>
  <si>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</si>
  <si>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</si>
  <si>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</si>
  <si>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</si>
  <si>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</si>
  <si>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</si>
  <si>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</si>
  <si>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</si>
  <si>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</si>
  <si>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</si>
  <si>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</si>
  <si>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</si>
  <si>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</si>
  <si>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</si>
  <si>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</si>
  <si>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</si>
  <si>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</si>
  <si>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</si>
  <si>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</si>
  <si>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</si>
  <si>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</si>
  <si>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</si>
  <si>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</si>
  <si>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</si>
  <si>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</si>
  <si>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</si>
  <si>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</si>
  <si>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</si>
  <si>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</si>
  <si>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</si>
  <si>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</si>
  <si>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</si>
  <si>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</si>
  <si>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</si>
  <si>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</si>
  <si>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</si>
  <si>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</si>
  <si>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</si>
  <si>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</si>
  <si>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</si>
  <si>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</si>
  <si>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</si>
  <si>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</si>
  <si>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</si>
  <si>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</si>
  <si>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</si>
  <si>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</si>
  <si>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</si>
  <si>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</si>
  <si>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</si>
  <si>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</si>
  <si>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</si>
  <si>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</si>
  <si>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</si>
  <si>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</si>
  <si>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</si>
  <si>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</si>
  <si>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</si>
  <si>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</si>
  <si>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</si>
  <si>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</si>
  <si>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</si>
  <si>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</si>
  <si>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</si>
  <si>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</si>
  <si>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</si>
  <si>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</si>
  <si>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</si>
  <si>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</si>
  <si>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</si>
  <si>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</si>
  <si>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</si>
  <si>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</si>
  <si>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</si>
  <si>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</si>
  <si>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</si>
  <si>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</si>
  <si>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</si>
  <si>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</si>
  <si>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</si>
  <si>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</si>
  <si>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</si>
  <si>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</si>
  <si>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</si>
  <si>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</si>
  <si>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</si>
  <si>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</si>
  <si>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</si>
  <si>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</si>
  <si>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</si>
  <si>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</si>
  <si>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</si>
  <si>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</si>
  <si>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</si>
  <si>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</si>
  <si>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</si>
  <si>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</si>
  <si>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</si>
  <si>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</si>
  <si>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</si>
  <si>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</si>
  <si>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</si>
  <si>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</si>
  <si>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</si>
  <si>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</si>
  <si>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</si>
  <si>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</si>
  <si>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</si>
  <si>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</si>
  <si>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</si>
  <si>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</si>
  <si>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</si>
  <si>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</si>
  <si>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</si>
  <si>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</si>
  <si>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</si>
  <si>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</si>
  <si>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</si>
  <si>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</si>
  <si>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</si>
  <si>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</si>
  <si>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</si>
  <si>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</si>
  <si>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</si>
  <si>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</si>
  <si>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</si>
  <si>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</si>
  <si>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</si>
  <si>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</si>
  <si>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</si>
  <si>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</si>
  <si>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</si>
  <si>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</si>
  <si>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</si>
  <si>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</si>
  <si>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</si>
  <si>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</si>
  <si>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</si>
  <si>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</si>
  <si>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</si>
  <si>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</si>
  <si>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</si>
  <si>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</si>
  <si>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</si>
  <si>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</si>
  <si>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</si>
  <si>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</si>
  <si>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</si>
  <si>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</si>
  <si>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</si>
  <si>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</si>
  <si>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</si>
  <si>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</si>
  <si>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</si>
  <si>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</si>
  <si>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</si>
  <si>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</si>
  <si>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</si>
  <si>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</si>
  <si>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</si>
  <si>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</si>
  <si>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</si>
  <si>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</si>
  <si>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</si>
  <si>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</si>
  <si>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</si>
  <si>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</si>
  <si>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</si>
  <si>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</si>
  <si>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</si>
  <si>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</si>
  <si>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</si>
  <si>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</si>
  <si>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</si>
  <si>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</si>
  <si>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</si>
  <si>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</si>
  <si>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</si>
  <si>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</si>
  <si>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</si>
  <si>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</si>
  <si>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</si>
  <si>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</si>
  <si>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</si>
  <si>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</si>
  <si>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</si>
  <si>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</si>
  <si>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</si>
  <si>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</si>
  <si>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</si>
  <si>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</si>
  <si>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</si>
  <si>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</si>
  <si>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</si>
  <si>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</si>
  <si>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</si>
  <si>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</si>
  <si>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</si>
  <si>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</si>
  <si>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</si>
  <si>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</si>
  <si>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</si>
  <si>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</si>
  <si>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</si>
  <si>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</si>
  <si>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</si>
  <si>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</si>
  <si>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</si>
  <si>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</si>
  <si>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</si>
  <si>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</si>
  <si>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</si>
  <si>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</si>
  <si>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</si>
  <si>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</si>
  <si>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</si>
  <si>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</si>
  <si>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</si>
  <si>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</si>
  <si>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</si>
  <si>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</si>
  <si>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</si>
  <si>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</si>
  <si>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</si>
  <si>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</si>
  <si>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</si>
  <si>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</si>
  <si>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</si>
  <si>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</si>
  <si>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</si>
  <si>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</si>
  <si>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</si>
  <si>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</si>
  <si>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</si>
  <si>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</si>
  <si>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</si>
  <si>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</si>
  <si>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</si>
  <si>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</si>
  <si>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</si>
  <si>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</si>
  <si>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</si>
  <si>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</si>
  <si>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</si>
  <si>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</si>
  <si>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</si>
  <si>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</si>
  <si>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</si>
  <si>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</si>
  <si>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</si>
  <si>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</si>
  <si>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</si>
  <si>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</si>
  <si>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</si>
  <si>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</si>
  <si>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</si>
  <si>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</si>
  <si>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</si>
  <si>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</si>
  <si>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</si>
  <si>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</si>
  <si>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</si>
  <si>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</si>
  <si>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</si>
  <si>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</si>
  <si>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</si>
  <si>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</si>
  <si>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</si>
  <si>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</si>
  <si>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</si>
  <si>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</si>
  <si>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</si>
  <si>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</si>
  <si>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</si>
  <si>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</si>
  <si>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</si>
  <si>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</si>
  <si>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</si>
  <si>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</si>
  <si>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</si>
  <si>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</si>
  <si>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</si>
  <si>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</si>
  <si>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</si>
  <si>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</si>
  <si>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</si>
  <si>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</si>
  <si>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</si>
  <si>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</si>
  <si>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</si>
  <si>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</si>
  <si>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</si>
  <si>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</si>
  <si>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</si>
  <si>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</si>
  <si>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</si>
  <si>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</si>
  <si>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</si>
  <si>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</si>
  <si>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</si>
  <si>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</si>
  <si>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</si>
  <si>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</si>
  <si>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</si>
  <si>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</si>
  <si>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</si>
  <si>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</si>
  <si>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</si>
  <si>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</si>
  <si>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</si>
  <si>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</si>
  <si>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</si>
  <si>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</si>
  <si>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</si>
  <si>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</si>
  <si>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</si>
  <si>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</si>
  <si>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</si>
  <si>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</si>
  <si>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</si>
  <si>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</si>
  <si>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</si>
  <si>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</si>
  <si>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</si>
  <si>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</si>
  <si>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</si>
  <si>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</si>
  <si>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</si>
  <si>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</si>
  <si>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</si>
  <si>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</si>
  <si>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</si>
  <si>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</si>
  <si>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</si>
  <si>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</si>
  <si>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</si>
  <si>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</si>
  <si>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</si>
  <si>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</si>
  <si>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</si>
  <si>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</si>
  <si>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</si>
  <si>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</si>
  <si>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</si>
  <si>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</si>
  <si>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</si>
  <si>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</si>
  <si>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</si>
  <si>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</si>
  <si>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</si>
  <si>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</si>
  <si>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</si>
  <si>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</si>
  <si>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</si>
  <si>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</si>
  <si>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</si>
  <si>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</si>
  <si>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</si>
  <si>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</si>
  <si>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</si>
  <si>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</si>
  <si>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</si>
  <si>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</si>
  <si>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</si>
  <si>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</si>
  <si>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</si>
  <si>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</si>
  <si>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</si>
  <si>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</si>
  <si>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</si>
  <si>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</si>
  <si>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</si>
  <si>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</si>
  <si>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</si>
  <si>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</si>
  <si>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</si>
  <si>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</si>
  <si>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</si>
  <si>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</si>
  <si>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</si>
  <si>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</si>
  <si>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</si>
  <si>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</si>
  <si>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</si>
  <si>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</si>
  <si>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</si>
  <si>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</si>
  <si>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</si>
  <si>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</si>
  <si>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</si>
  <si>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</si>
  <si>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</si>
  <si>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</si>
  <si>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</si>
  <si>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</si>
  <si>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</si>
  <si>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</si>
  <si>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</si>
  <si>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</si>
  <si>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</si>
  <si>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</si>
  <si>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</si>
  <si>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</si>
  <si>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</si>
  <si>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</si>
  <si>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</si>
  <si>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</si>
  <si>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</si>
  <si>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</si>
  <si>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</si>
  <si>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</si>
  <si>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</si>
  <si>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</si>
  <si>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</si>
  <si>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</si>
  <si>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</si>
  <si>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</si>
  <si>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</si>
  <si>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</si>
  <si>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</si>
  <si>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</si>
  <si>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</si>
  <si>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</si>
  <si>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</si>
  <si>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</si>
  <si>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</si>
  <si>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</si>
  <si>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</si>
  <si>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</si>
  <si>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</si>
  <si>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</si>
  <si>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</si>
  <si>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</si>
  <si>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</si>
  <si>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</si>
  <si>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</si>
  <si>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</si>
  <si>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</si>
  <si>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</si>
  <si>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</si>
  <si>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</si>
  <si>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</si>
  <si>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</si>
  <si>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</si>
  <si>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</si>
  <si>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</si>
  <si>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</si>
  <si>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</si>
  <si>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</si>
  <si>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</si>
  <si>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</si>
  <si>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</si>
  <si>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</si>
  <si>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</si>
  <si>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</si>
  <si>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</si>
  <si>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</si>
  <si>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</si>
  <si>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</si>
  <si>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</si>
  <si>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</si>
  <si>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</si>
  <si>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</si>
  <si>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</si>
  <si>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</si>
  <si>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</si>
  <si>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</si>
  <si>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</si>
  <si>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</si>
  <si>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</si>
  <si>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</si>
  <si>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</si>
  <si>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</si>
  <si>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</si>
  <si>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</si>
  <si>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</si>
  <si>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</si>
  <si>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</si>
  <si>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</si>
  <si>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</si>
  <si>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</si>
  <si>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</si>
  <si>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</si>
  <si>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</si>
  <si>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</si>
  <si>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</si>
  <si>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</si>
  <si>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</si>
  <si>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</si>
  <si>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</si>
  <si>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</si>
  <si>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</si>
  <si>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</si>
  <si>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</si>
  <si>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</si>
  <si>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</si>
  <si>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</si>
  <si>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</si>
  <si>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</si>
  <si>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</si>
  <si>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</si>
  <si>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</si>
  <si>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</si>
  <si>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</si>
  <si>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</si>
  <si>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</si>
  <si>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</si>
  <si>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</si>
  <si>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</si>
  <si>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</si>
  <si>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</si>
  <si>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</si>
  <si>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</si>
  <si>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</si>
  <si>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</si>
  <si>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</si>
  <si>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</si>
  <si>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</si>
  <si>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</si>
  <si>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</si>
  <si>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</si>
  <si>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</si>
  <si>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</si>
  <si>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</si>
  <si>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</si>
  <si>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</si>
  <si>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</si>
  <si>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</si>
  <si>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</si>
  <si>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</si>
  <si>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</si>
  <si>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</si>
  <si>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</si>
  <si>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</si>
  <si>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</si>
  <si>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</si>
  <si>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</si>
  <si>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</si>
  <si>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</si>
  <si>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</si>
  <si>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</si>
  <si>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</si>
  <si>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</si>
  <si>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</si>
  <si>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</si>
  <si>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</si>
  <si>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</si>
  <si>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</si>
  <si>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</si>
  <si>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</si>
  <si>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</si>
  <si>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</si>
  <si>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</si>
  <si>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</si>
  <si>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</si>
  <si>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</si>
  <si>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</si>
  <si>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</si>
  <si>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</si>
  <si>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</si>
  <si>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</si>
  <si>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</si>
  <si>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</si>
  <si>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</si>
  <si>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</si>
  <si>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</si>
  <si>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</si>
  <si>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</si>
  <si>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</si>
  <si>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</si>
  <si>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</si>
  <si>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</si>
  <si>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</si>
  <si>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</si>
  <si>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</si>
  <si>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</si>
  <si>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</si>
  <si>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</si>
  <si>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</si>
  <si>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</si>
  <si>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</si>
  <si>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</si>
  <si>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</si>
  <si>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</si>
  <si>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</si>
  <si>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</si>
  <si>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</si>
  <si>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</si>
  <si>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</si>
  <si>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</si>
  <si>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</si>
  <si>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</si>
  <si>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</si>
  <si>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</si>
  <si>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</si>
  <si>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</si>
  <si>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</si>
  <si>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</si>
  <si>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</si>
  <si>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</si>
  <si>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</si>
  <si>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</si>
  <si>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</si>
  <si>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</si>
  <si>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</si>
  <si>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</si>
  <si>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</si>
  <si>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</si>
  <si>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</si>
  <si>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</si>
  <si>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</si>
  <si>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</si>
  <si>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</si>
  <si>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</si>
  <si>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</si>
  <si>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</si>
  <si>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</si>
  <si>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</si>
  <si>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</si>
  <si>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</si>
  <si>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</si>
  <si>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</si>
  <si>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</si>
  <si>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</si>
  <si>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</si>
  <si>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</si>
  <si>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</si>
  <si>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</si>
  <si>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</si>
  <si>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</si>
  <si>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</si>
  <si>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</si>
  <si>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</si>
  <si>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</si>
  <si>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</si>
  <si>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</si>
  <si>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</si>
  <si>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</si>
  <si>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</si>
  <si>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</si>
  <si>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</si>
  <si>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</si>
  <si>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</si>
  <si>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</si>
  <si>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</si>
  <si>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</si>
  <si>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</si>
  <si>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</si>
  <si>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</si>
  <si>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</si>
  <si>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</si>
  <si>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</si>
  <si>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</si>
  <si>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</si>
  <si>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</si>
  <si>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</si>
  <si>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</si>
  <si>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</si>
  <si>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</si>
  <si>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</si>
  <si>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</si>
  <si>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</si>
  <si>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</si>
  <si>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</si>
  <si>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</si>
  <si>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</si>
  <si>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</si>
  <si>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</si>
  <si>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</si>
  <si>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</si>
  <si>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</si>
  <si>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</si>
  <si>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</si>
  <si>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</si>
  <si>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</si>
  <si>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</si>
  <si>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</si>
  <si>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</si>
  <si>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</si>
  <si>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</si>
  <si>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</si>
  <si>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</si>
  <si>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</si>
  <si>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</si>
  <si>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</si>
  <si>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</si>
  <si>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</si>
  <si>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</si>
  <si>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</si>
  <si>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</si>
  <si>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</si>
  <si>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</si>
  <si>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</si>
  <si>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</si>
  <si>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</si>
  <si>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</si>
  <si>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</si>
  <si>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</si>
  <si>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</si>
  <si>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</si>
  <si>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</si>
  <si>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</si>
  <si>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</si>
  <si>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</si>
  <si>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</si>
  <si>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</si>
  <si>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</si>
  <si>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</si>
  <si>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</si>
  <si>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</si>
  <si>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</si>
  <si>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</si>
  <si>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</si>
  <si>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</si>
  <si>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</si>
  <si>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</si>
  <si>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</si>
  <si>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</si>
  <si>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</si>
  <si>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</si>
  <si>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</si>
  <si>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</si>
  <si>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</si>
  <si>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</si>
  <si>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</si>
  <si>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</si>
  <si>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</si>
  <si>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</si>
  <si>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</si>
  <si>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</si>
  <si>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</si>
  <si>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</si>
  <si>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</si>
  <si>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</si>
  <si>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</si>
  <si>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</si>
  <si>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</si>
  <si>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</si>
  <si>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</si>
  <si>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</si>
  <si>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</si>
  <si>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</si>
  <si>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</si>
  <si>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</si>
  <si>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</si>
  <si>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</si>
  <si>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</si>
  <si>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</si>
  <si>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</si>
  <si>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</si>
  <si>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</si>
  <si>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</si>
  <si>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</si>
  <si>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</si>
  <si>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</si>
  <si>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</si>
  <si>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</si>
  <si>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</si>
  <si>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</si>
  <si>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</si>
  <si>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</si>
  <si>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</si>
  <si>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</si>
  <si>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</si>
  <si>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</si>
  <si>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</si>
  <si>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</si>
  <si>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</si>
  <si>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</si>
  <si>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</si>
  <si>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</si>
  <si>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</si>
  <si>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</si>
  <si>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</si>
  <si>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</si>
  <si>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</si>
  <si>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</si>
  <si>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</si>
  <si>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</si>
  <si>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</si>
  <si>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</si>
  <si>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</si>
  <si>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</si>
  <si>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</si>
  <si>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</si>
  <si>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</si>
  <si>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</si>
  <si>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</si>
  <si>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</si>
  <si>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</si>
  <si>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</si>
  <si>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</si>
  <si>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</si>
  <si>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</si>
  <si>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</si>
  <si>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</si>
  <si>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</si>
  <si>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</si>
  <si>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</si>
  <si>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</si>
  <si>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</si>
  <si>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</si>
  <si>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</si>
  <si>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</si>
  <si>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</si>
  <si>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</si>
  <si>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</si>
  <si>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</si>
  <si>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</si>
  <si>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</si>
  <si>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</si>
  <si>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</si>
  <si>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</si>
  <si>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</si>
  <si>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</si>
  <si>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</si>
  <si>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</si>
  <si>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</si>
  <si>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</si>
  <si>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</si>
  <si>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</si>
  <si>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</si>
  <si>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</si>
  <si>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</si>
  <si>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</si>
  <si>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</si>
  <si>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</si>
  <si>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</si>
  <si>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</si>
  <si>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</si>
  <si>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</si>
  <si>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</si>
  <si>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</si>
  <si>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</si>
  <si>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</si>
  <si>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</si>
  <si>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</si>
  <si>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</si>
  <si>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</si>
  <si>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</si>
  <si>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</si>
  <si>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</si>
  <si>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</si>
  <si>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</si>
  <si>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</si>
  <si>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</si>
  <si>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</si>
  <si>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</si>
  <si>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</si>
  <si>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</si>
  <si>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</si>
  <si>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</si>
  <si>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</si>
  <si>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</si>
  <si>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</si>
  <si>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</si>
  <si>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</si>
  <si>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</si>
  <si>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</si>
  <si>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</si>
  <si>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</si>
  <si>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</si>
  <si>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</si>
  <si>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</si>
  <si>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</si>
  <si>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</si>
  <si>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</si>
  <si>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</si>
  <si>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</si>
  <si>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</si>
  <si>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</si>
  <si>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</si>
  <si>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</si>
  <si>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</si>
  <si>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</si>
  <si>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</si>
  <si>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</si>
  <si>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</si>
  <si>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</si>
  <si>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</si>
  <si>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</si>
  <si>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</si>
  <si>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</si>
  <si>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</si>
  <si>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</si>
  <si>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</si>
  <si>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</si>
  <si>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</si>
  <si>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</si>
  <si>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</si>
  <si>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</si>
  <si>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</si>
  <si>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</si>
  <si>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</si>
  <si>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</si>
  <si>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</si>
  <si>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</si>
  <si>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</si>
  <si>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</si>
  <si>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</si>
  <si>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</si>
  <si>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</si>
  <si>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</si>
  <si>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</si>
  <si>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</si>
  <si>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</si>
  <si>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</si>
  <si>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</si>
  <si>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</si>
  <si>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</si>
  <si>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</si>
  <si>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</si>
  <si>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</si>
  <si>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</si>
  <si>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</si>
  <si>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</si>
  <si>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</si>
  <si>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</si>
  <si>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</si>
  <si>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</si>
  <si>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</si>
  <si>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</si>
  <si>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</si>
  <si>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</si>
  <si>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</si>
  <si>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</si>
  <si>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</si>
  <si>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</si>
  <si>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</si>
  <si>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</si>
  <si>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</si>
  <si>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</si>
  <si>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</si>
  <si>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</si>
  <si>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</si>
  <si>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</si>
  <si>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</si>
  <si>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</si>
  <si>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</si>
  <si>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</si>
  <si>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</si>
  <si>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</si>
  <si>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</si>
  <si>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</si>
  <si>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</si>
  <si>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</si>
  <si>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</si>
  <si>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</si>
  <si>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</si>
  <si>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</si>
  <si>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</si>
  <si>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</si>
  <si>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</si>
  <si>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</si>
  <si>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</si>
  <si>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</si>
  <si>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</si>
  <si>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</si>
  <si>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</si>
  <si>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</si>
  <si>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</si>
  <si>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</si>
  <si>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</si>
  <si>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</si>
  <si>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</si>
  <si>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</si>
  <si>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</si>
  <si>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</si>
  <si>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</si>
  <si>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</si>
  <si>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</si>
  <si>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</si>
  <si>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</si>
  <si>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</si>
  <si>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</si>
  <si>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</si>
  <si>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</si>
  <si>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</si>
  <si>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</si>
  <si>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</si>
  <si>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</si>
  <si>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</si>
  <si>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</si>
  <si>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</si>
  <si>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</si>
  <si>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</si>
  <si>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</si>
  <si>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</si>
  <si>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</si>
  <si>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</si>
  <si>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</si>
  <si>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</si>
  <si>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</si>
  <si>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</si>
  <si>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</si>
  <si>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</si>
  <si>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</si>
  <si>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</si>
  <si>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</si>
  <si>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</si>
  <si>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</si>
  <si>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</si>
  <si>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</si>
  <si>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</si>
  <si>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</si>
  <si>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</si>
  <si>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</si>
  <si>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</si>
  <si>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</si>
  <si>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</si>
  <si>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</si>
  <si>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</si>
  <si>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</si>
  <si>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</si>
  <si>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</si>
  <si>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</si>
  <si>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</si>
  <si>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</si>
  <si>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</si>
  <si>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</si>
  <si>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</si>
  <si>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</si>
  <si>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</si>
  <si>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</si>
  <si>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</si>
  <si>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</si>
  <si>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</si>
  <si>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</si>
  <si>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</si>
  <si>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</si>
  <si>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</si>
  <si>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</si>
  <si>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</si>
  <si>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</si>
  <si>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</si>
  <si>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</si>
  <si>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</si>
  <si>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</si>
  <si>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</si>
  <si>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</si>
  <si>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</si>
  <si>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</si>
  <si>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</si>
  <si>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</si>
  <si>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</si>
  <si>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</si>
  <si>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</si>
  <si>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</si>
  <si>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</si>
  <si>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</si>
  <si>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</si>
  <si>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</si>
  <si>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</si>
  <si>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</si>
  <si>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</si>
  <si>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</si>
  <si>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</si>
  <si>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</si>
  <si>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</si>
  <si>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</si>
  <si>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</si>
  <si>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</si>
  <si>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</si>
  <si>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</si>
  <si>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</si>
  <si>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</si>
  <si>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</si>
  <si>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</si>
  <si>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</si>
  <si>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</si>
  <si>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</si>
  <si>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</si>
  <si>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</si>
  <si>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</si>
  <si>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</si>
  <si>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</si>
  <si>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</si>
  <si>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</si>
  <si>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</si>
  <si>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</si>
  <si>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</si>
  <si>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</si>
  <si>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</si>
  <si>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</si>
  <si>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</si>
  <si>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</si>
  <si>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</si>
  <si>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</si>
  <si>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</si>
  <si>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</si>
  <si>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</si>
  <si>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</si>
  <si>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</si>
  <si>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</si>
  <si>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</si>
  <si>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</si>
  <si>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</si>
  <si>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</si>
  <si>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</si>
  <si>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</si>
  <si>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</si>
  <si>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</si>
  <si>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</si>
  <si>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</si>
  <si>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</si>
  <si>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</si>
  <si>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</si>
  <si>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</si>
  <si>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</si>
  <si>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</si>
  <si>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</si>
  <si>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</si>
  <si>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</si>
  <si>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</si>
  <si>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</si>
  <si>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</si>
  <si>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</si>
  <si>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</si>
  <si>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</si>
  <si>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</si>
  <si>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</si>
  <si>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</si>
  <si>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</si>
  <si>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</si>
  <si>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</si>
  <si>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</si>
  <si>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</si>
  <si>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</si>
  <si>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</si>
  <si>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</si>
  <si>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</si>
  <si>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</si>
  <si>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</si>
  <si>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</si>
  <si>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</si>
  <si>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</si>
  <si>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</si>
  <si>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</si>
  <si>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</si>
  <si>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</si>
  <si>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</si>
  <si>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</si>
  <si>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</si>
  <si>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</si>
  <si>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</si>
  <si>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</si>
  <si>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</si>
  <si>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</si>
  <si>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</si>
  <si>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</si>
  <si>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</si>
  <si>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</si>
  <si>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</si>
  <si>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</si>
  <si>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</si>
  <si>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</si>
  <si>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</si>
  <si>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</si>
  <si>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</si>
  <si>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</si>
  <si>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</si>
  <si>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</si>
  <si>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</si>
  <si>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</si>
  <si>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</si>
  <si>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</si>
  <si>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</si>
  <si>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</si>
  <si>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</si>
  <si>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</si>
  <si>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</si>
  <si>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</si>
  <si>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</si>
  <si>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</si>
  <si>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</si>
  <si>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</si>
  <si>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</si>
  <si>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</si>
  <si>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</si>
  <si>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</si>
  <si>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</si>
  <si>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</si>
  <si>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</si>
  <si>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</si>
  <si>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</si>
  <si>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</si>
  <si>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</si>
  <si>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</si>
  <si>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</si>
  <si>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</si>
  <si>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</si>
  <si>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</si>
  <si>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</si>
  <si>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</si>
  <si>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</si>
  <si>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</si>
  <si>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</si>
  <si>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</si>
  <si>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</si>
  <si>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</si>
  <si>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</si>
  <si>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</si>
  <si>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</si>
  <si>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</si>
  <si>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</si>
  <si>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</si>
  <si>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</si>
  <si>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</si>
  <si>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</si>
  <si>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</si>
  <si>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</si>
  <si>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</si>
  <si>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</si>
  <si>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</si>
  <si>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</si>
  <si>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</si>
  <si>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</si>
  <si>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</si>
  <si>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</si>
  <si>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</si>
  <si>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</si>
  <si>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</si>
  <si>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</si>
  <si>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</si>
  <si>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</si>
  <si>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</si>
  <si>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</si>
  <si>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</si>
  <si>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</si>
  <si>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</si>
  <si>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</si>
  <si>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</si>
  <si>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</si>
  <si>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</si>
  <si>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</si>
  <si>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</si>
  <si>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</si>
  <si>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</si>
  <si>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</si>
  <si>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</si>
  <si>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</si>
  <si>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</si>
  <si>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</si>
  <si>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</si>
  <si>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</si>
  <si>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</si>
  <si>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</si>
  <si>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</si>
  <si>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</si>
  <si>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</si>
  <si>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</si>
  <si>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</si>
  <si>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</si>
  <si>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</si>
  <si>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</si>
  <si>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</si>
  <si>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</si>
  <si>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</si>
  <si>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</si>
  <si>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</si>
  <si>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</si>
  <si>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</si>
  <si>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</si>
  <si>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</si>
  <si>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</si>
  <si>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</si>
  <si>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</si>
  <si>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</si>
  <si>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</si>
  <si>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</si>
  <si>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</si>
  <si>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</si>
  <si>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</si>
  <si>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</si>
  <si>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</si>
  <si>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</si>
  <si>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</si>
  <si>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</si>
  <si>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</si>
  <si>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</si>
  <si>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</si>
  <si>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</si>
  <si>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</si>
  <si>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</si>
  <si>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</si>
  <si>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</si>
  <si>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</si>
  <si>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</si>
  <si>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</si>
  <si>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</si>
  <si>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</si>
  <si>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</si>
  <si>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</si>
  <si>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</si>
  <si>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</si>
  <si>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</si>
  <si>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</si>
  <si>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</si>
  <si>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</si>
  <si>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</si>
  <si>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</si>
  <si>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</si>
  <si>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</si>
  <si>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</si>
  <si>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</si>
  <si>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</si>
  <si>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</si>
  <si>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</si>
  <si>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</si>
  <si>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</si>
  <si>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</si>
  <si>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</si>
  <si>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</si>
  <si>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</si>
  <si>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</si>
  <si>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</si>
  <si>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</si>
  <si>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</si>
  <si>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</si>
  <si>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</si>
  <si>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</si>
  <si>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</si>
  <si>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</si>
  <si>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</si>
  <si>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</si>
  <si>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</si>
  <si>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</si>
  <si>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</si>
  <si>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</si>
  <si>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</si>
  <si>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</si>
  <si>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</si>
  <si>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</si>
  <si>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</si>
  <si>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</si>
  <si>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</si>
  <si>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</si>
  <si>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</si>
  <si>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</si>
  <si>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</si>
  <si>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</si>
  <si>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</si>
  <si>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</si>
  <si>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</si>
  <si>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</si>
  <si>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</si>
  <si>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</si>
  <si>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</si>
  <si>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</si>
  <si>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</si>
  <si>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</si>
  <si>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</si>
  <si>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</si>
  <si>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</si>
  <si>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</si>
  <si>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</si>
  <si>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</si>
  <si>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</si>
  <si>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</si>
  <si>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</si>
  <si>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</si>
  <si>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</si>
  <si>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</si>
  <si>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</si>
  <si>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</si>
  <si>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</si>
  <si>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</si>
  <si>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</si>
  <si>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</si>
  <si>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</si>
  <si>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</si>
  <si>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</si>
  <si>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</si>
  <si>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</si>
  <si>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</si>
  <si>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</si>
  <si>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</si>
  <si>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</si>
  <si>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</si>
  <si>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</si>
  <si>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</si>
  <si>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</si>
  <si>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</si>
  <si>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</si>
  <si>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</si>
  <si>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</si>
  <si>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</si>
  <si>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</si>
  <si>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</si>
  <si>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</si>
  <si>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</si>
  <si>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</si>
  <si>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</si>
  <si>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</si>
  <si>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</si>
  <si>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</si>
  <si>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</si>
  <si>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</si>
  <si>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</si>
  <si>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</si>
  <si>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</si>
  <si>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</si>
  <si>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</si>
  <si>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</si>
  <si>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</si>
  <si>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</si>
  <si>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</si>
  <si>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</si>
  <si>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</si>
  <si>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</si>
  <si>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</si>
  <si>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</si>
  <si>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</si>
  <si>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</si>
  <si>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</si>
  <si>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</si>
  <si>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</si>
  <si>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</si>
  <si>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</si>
  <si>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</si>
  <si>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</si>
  <si>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</si>
  <si>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</si>
  <si>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</si>
  <si>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</si>
  <si>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</si>
  <si>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</si>
  <si>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</si>
  <si>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</si>
  <si>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</si>
  <si>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</si>
  <si>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</si>
  <si>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</si>
  <si>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</si>
  <si>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</si>
  <si>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</si>
  <si>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</si>
  <si>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</si>
  <si>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</si>
  <si>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</si>
  <si>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</si>
  <si>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</si>
  <si>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</si>
  <si>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</si>
  <si>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</si>
  <si>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</si>
  <si>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</si>
  <si>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</si>
  <si>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</si>
  <si>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</si>
  <si>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</si>
  <si>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</si>
  <si>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</si>
  <si>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</si>
  <si>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</si>
  <si>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</si>
  <si>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</si>
  <si>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</si>
  <si>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</si>
  <si>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</si>
  <si>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</si>
  <si>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</si>
  <si>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</si>
  <si>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</si>
  <si>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</si>
  <si>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</si>
  <si>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</si>
  <si>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</si>
  <si>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</si>
  <si>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</si>
  <si>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</si>
  <si>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</si>
  <si>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</si>
  <si>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</si>
  <si>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</si>
  <si>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</si>
  <si>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</si>
  <si>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</si>
  <si>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</si>
  <si>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</si>
  <si>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</si>
  <si>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</si>
  <si>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</si>
  <si>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</si>
  <si>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</si>
  <si>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</si>
  <si>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</si>
  <si>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</si>
  <si>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</si>
  <si>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</si>
  <si>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</si>
  <si>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</si>
  <si>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</si>
  <si>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</si>
  <si>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</si>
  <si>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</si>
  <si>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</si>
  <si>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</si>
  <si>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</si>
  <si>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</si>
  <si>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</si>
  <si>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</si>
  <si>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</si>
  <si>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</si>
  <si>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</si>
  <si>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</si>
  <si>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</si>
  <si>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</si>
  <si>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</si>
  <si>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</si>
  <si>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</si>
  <si>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</si>
  <si>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</si>
  <si>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</si>
  <si>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</si>
  <si>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</si>
  <si>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</si>
  <si>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</si>
  <si>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</si>
  <si>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</si>
  <si>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</si>
  <si>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</si>
  <si>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</si>
  <si>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</si>
  <si>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</si>
  <si>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</si>
  <si>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</si>
  <si>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</si>
  <si>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</si>
  <si>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</si>
  <si>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</si>
  <si>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</si>
  <si>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</si>
  <si>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</si>
  <si>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</si>
  <si>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</si>
  <si>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</si>
  <si>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</si>
  <si>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</si>
  <si>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</si>
  <si>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</si>
  <si>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</si>
  <si>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</si>
  <si>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</si>
  <si>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</si>
  <si>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</si>
  <si>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</si>
  <si>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</si>
  <si>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</si>
  <si>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</si>
  <si>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</si>
  <si>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</si>
  <si>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</si>
  <si>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</si>
  <si>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</si>
  <si>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</si>
  <si>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</si>
  <si>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</si>
  <si>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</si>
  <si>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</si>
  <si>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</si>
  <si>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</si>
  <si>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</si>
  <si>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</si>
  <si>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</si>
  <si>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</si>
  <si>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</si>
  <si>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</si>
  <si>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</si>
  <si>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</si>
  <si>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</si>
  <si>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</si>
  <si>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</si>
  <si>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</si>
  <si>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</si>
  <si>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</si>
  <si>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</si>
  <si>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</si>
  <si>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</si>
  <si>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</si>
  <si>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</si>
  <si>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</si>
  <si>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</si>
  <si>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</si>
  <si>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</si>
  <si>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</si>
  <si>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</si>
  <si>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</si>
  <si>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</si>
  <si>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</si>
  <si>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</si>
  <si>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</si>
  <si>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</si>
  <si>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</si>
  <si>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</si>
  <si>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</si>
  <si>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</si>
  <si>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</si>
  <si>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</si>
  <si>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</si>
  <si>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</si>
  <si>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</si>
  <si>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</si>
  <si>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</si>
  <si>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</si>
  <si>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</si>
  <si>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</si>
  <si>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</si>
  <si>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</si>
  <si>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</si>
  <si>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</si>
  <si>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</si>
  <si>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</si>
  <si>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</si>
  <si>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</si>
  <si>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</si>
  <si>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</si>
  <si>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</si>
  <si>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</si>
  <si>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</si>
  <si>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</si>
  <si>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</si>
  <si>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</si>
  <si>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</si>
  <si>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</si>
  <si>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</si>
  <si>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</si>
  <si>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</si>
  <si>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</si>
  <si>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</si>
  <si>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</si>
  <si>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</si>
  <si>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</si>
  <si>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</si>
  <si>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</si>
  <si>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</si>
  <si>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</si>
  <si>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</si>
  <si>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</si>
  <si>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</si>
  <si>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</si>
  <si>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</si>
  <si>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</si>
  <si>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</si>
  <si>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</si>
  <si>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</si>
  <si>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</si>
  <si>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</si>
  <si>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</si>
  <si>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</si>
  <si>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</si>
  <si>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</si>
  <si>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</si>
  <si>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</si>
  <si>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</si>
  <si>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</si>
  <si>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</si>
  <si>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</si>
  <si>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</si>
  <si>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</si>
  <si>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</si>
  <si>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</si>
  <si>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</si>
  <si>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</si>
  <si>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</si>
  <si>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</si>
  <si>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</si>
  <si>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</si>
  <si>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</si>
  <si>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</si>
  <si>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</si>
  <si>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</si>
  <si>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</si>
  <si>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</si>
  <si>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</si>
  <si>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</si>
  <si>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</si>
  <si>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</si>
  <si>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</si>
  <si>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</si>
  <si>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</si>
  <si>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</si>
  <si>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</si>
  <si>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</si>
  <si>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</si>
  <si>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</si>
  <si>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</si>
  <si>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</si>
  <si>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</si>
  <si>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</si>
  <si>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</si>
  <si>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</si>
  <si>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</si>
  <si>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</si>
  <si>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</si>
  <si>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</si>
  <si>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</si>
  <si>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</si>
  <si>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</si>
  <si>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</si>
  <si>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</si>
  <si>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</si>
  <si>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</si>
  <si>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</si>
  <si>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</si>
  <si>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</si>
  <si>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</si>
  <si>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</si>
  <si>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</si>
  <si>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</si>
  <si>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</si>
  <si>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</si>
  <si>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</si>
  <si>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</si>
  <si>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</si>
  <si>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</si>
  <si>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</si>
  <si>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</si>
  <si>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</si>
  <si>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</si>
  <si>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</si>
  <si>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</si>
  <si>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</si>
  <si>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</si>
  <si>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</si>
  <si>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</si>
  <si>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</si>
  <si>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</si>
  <si>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</si>
  <si>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</si>
  <si>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</si>
  <si>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</si>
  <si>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</si>
  <si>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</si>
  <si>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</si>
  <si>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</si>
  <si>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</si>
  <si>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</si>
  <si>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</si>
  <si>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</si>
  <si>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</si>
  <si>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</si>
  <si>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</si>
  <si>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</si>
  <si>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</si>
  <si>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</si>
  <si>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</si>
  <si>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</si>
  <si>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</si>
  <si>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</si>
  <si>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</si>
  <si>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</si>
  <si>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</si>
  <si>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</si>
  <si>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</si>
  <si>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</si>
  <si>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</si>
  <si>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</si>
  <si>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</si>
  <si>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</si>
  <si>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</si>
  <si>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</si>
  <si>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</si>
  <si>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</si>
  <si>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</si>
  <si>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</si>
  <si>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</si>
  <si>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</si>
  <si>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</si>
  <si>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</si>
  <si>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</si>
  <si>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</si>
  <si>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</si>
  <si>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</si>
  <si>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</si>
  <si>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</si>
  <si>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</si>
  <si>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</si>
  <si>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</si>
  <si>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</si>
  <si>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</si>
  <si>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</si>
  <si>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</si>
  <si>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</si>
  <si>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</si>
  <si>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</si>
  <si>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</si>
  <si>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</si>
  <si>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</si>
  <si>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</si>
  <si>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</si>
  <si>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</si>
  <si>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</si>
  <si>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</si>
  <si>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</si>
  <si>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</si>
  <si>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</si>
  <si>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</si>
  <si>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</si>
  <si>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</si>
  <si>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</si>
  <si>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</si>
  <si>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</si>
  <si>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</si>
  <si>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</si>
  <si>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</si>
  <si>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</si>
  <si>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</si>
  <si>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</si>
  <si>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</si>
  <si>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</si>
  <si>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</si>
  <si>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</si>
  <si>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</si>
  <si>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</si>
  <si>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</si>
  <si>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</si>
  <si>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</si>
  <si>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</si>
  <si>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</si>
  <si>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</si>
  <si>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</si>
  <si>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</si>
  <si>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</si>
  <si>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</si>
  <si>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</si>
  <si>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</si>
  <si>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</si>
  <si>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</si>
  <si>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</si>
  <si>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</si>
  <si>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</si>
  <si>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</si>
  <si>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</si>
  <si>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</si>
  <si>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</si>
  <si>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</si>
  <si>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</si>
  <si>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</si>
  <si>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</si>
  <si>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</si>
  <si>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</si>
  <si>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</si>
  <si>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</si>
  <si>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</si>
  <si>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</si>
  <si>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</si>
  <si>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</si>
  <si>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</si>
  <si>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</si>
  <si>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</si>
  <si>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</si>
  <si>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</si>
  <si>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</si>
  <si>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</si>
  <si>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</si>
  <si>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</si>
  <si>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</si>
  <si>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</si>
  <si>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</si>
  <si>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</si>
  <si>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</si>
  <si>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</si>
  <si>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</si>
  <si>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</si>
  <si>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</si>
  <si>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</si>
  <si>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</si>
  <si>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</si>
  <si>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</si>
  <si>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</si>
  <si>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</si>
  <si>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</si>
  <si>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</si>
  <si>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</si>
  <si>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</si>
  <si>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</si>
  <si>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</si>
  <si>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</si>
  <si>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</si>
  <si>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</si>
  <si>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</si>
  <si>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</si>
  <si>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</si>
  <si>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</si>
  <si>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</si>
  <si>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</si>
  <si>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</si>
  <si>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</si>
  <si>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</si>
  <si>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</si>
  <si>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</si>
  <si>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</si>
  <si>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</si>
  <si>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</si>
  <si>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</si>
  <si>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</si>
  <si>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</si>
  <si>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</si>
  <si>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</si>
  <si>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</si>
  <si>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</si>
  <si>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</si>
  <si>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</si>
  <si>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</si>
  <si>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</si>
  <si>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</si>
  <si>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</si>
  <si>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</si>
  <si>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</si>
  <si>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</si>
  <si>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</si>
  <si>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</si>
  <si>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</si>
  <si>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</si>
  <si>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</si>
  <si>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</si>
  <si>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</si>
  <si>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</si>
  <si>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</si>
  <si>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</si>
  <si>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</si>
  <si>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</si>
  <si>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</si>
  <si>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</si>
  <si>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</si>
  <si>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</si>
  <si>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</si>
  <si>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</si>
  <si>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</si>
  <si>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</si>
  <si>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</si>
  <si>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</si>
  <si>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</si>
  <si>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</si>
  <si>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</si>
  <si>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</si>
  <si>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</si>
  <si>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</si>
  <si>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</si>
  <si>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</si>
  <si>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</si>
  <si>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</si>
  <si>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</si>
  <si>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</si>
  <si>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</si>
  <si>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</si>
  <si>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</si>
  <si>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</si>
  <si>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</si>
  <si>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</si>
  <si>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</si>
  <si>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</si>
  <si>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</si>
  <si>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</si>
  <si>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</si>
  <si>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</si>
  <si>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</si>
  <si>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</si>
  <si>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</si>
  <si>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</si>
  <si>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</si>
  <si>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</si>
  <si>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</si>
  <si>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</si>
  <si>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</si>
  <si>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</si>
  <si>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</si>
  <si>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</si>
  <si>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</si>
  <si>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</si>
  <si>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</si>
  <si>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</si>
  <si>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</si>
  <si>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</si>
  <si>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</si>
  <si>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</si>
  <si>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</si>
  <si>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</si>
  <si>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</si>
  <si>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</si>
  <si>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</si>
  <si>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</si>
  <si>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</si>
  <si>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</si>
  <si>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</si>
  <si>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</si>
  <si>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</si>
  <si>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</si>
  <si>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</si>
  <si>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</si>
  <si>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</si>
  <si>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</si>
  <si>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</si>
  <si>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</si>
  <si>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</si>
  <si>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</si>
  <si>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</si>
  <si>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</si>
  <si>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</si>
  <si>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</si>
  <si>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</si>
  <si>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</si>
  <si>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</si>
  <si>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</si>
  <si>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</si>
  <si>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</si>
  <si>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</si>
  <si>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</si>
  <si>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</si>
  <si>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</si>
  <si>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</si>
  <si>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</si>
  <si>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</si>
  <si>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</si>
  <si>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</si>
  <si>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</si>
  <si>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</si>
  <si>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</si>
  <si>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</si>
  <si>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</si>
  <si>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</si>
  <si>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</si>
  <si>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</si>
  <si>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</si>
  <si>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</si>
  <si>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</si>
  <si>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</si>
  <si>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</si>
  <si>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</si>
  <si>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</si>
  <si>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</si>
  <si>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</si>
  <si>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</si>
  <si>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</si>
  <si>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</si>
  <si>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</si>
  <si>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</si>
  <si>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</si>
  <si>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</si>
  <si>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</si>
  <si>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</si>
  <si>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</si>
  <si>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</si>
  <si>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</si>
  <si>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</si>
  <si>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</si>
  <si>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</si>
  <si>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</si>
  <si>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</si>
  <si>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</si>
  <si>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</si>
  <si>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</si>
  <si>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</si>
  <si>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</si>
  <si>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</si>
  <si>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</si>
  <si>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</si>
  <si>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</si>
  <si>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</si>
  <si>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</si>
  <si>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</si>
  <si>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</si>
  <si>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</si>
  <si>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</si>
  <si>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</si>
  <si>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</si>
  <si>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</si>
  <si>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</si>
  <si>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</si>
  <si>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</si>
  <si>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</si>
  <si>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</si>
  <si>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</si>
  <si>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</si>
  <si>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</si>
  <si>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</si>
  <si>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</si>
  <si>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</si>
  <si>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</si>
  <si>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</si>
  <si>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</si>
  <si>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</si>
  <si>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</si>
  <si>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</si>
  <si>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</si>
  <si>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</si>
  <si>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</si>
  <si>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</si>
  <si>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</si>
  <si>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</si>
  <si>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</si>
  <si>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</si>
  <si>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</si>
  <si>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</si>
  <si>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</si>
  <si>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</si>
  <si>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</si>
  <si>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</si>
  <si>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</si>
  <si>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</si>
  <si>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</si>
  <si>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</si>
  <si>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</si>
  <si>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</si>
  <si>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</si>
  <si>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</si>
  <si>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</si>
  <si>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</si>
  <si>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</si>
  <si>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</si>
  <si>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</si>
  <si>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</si>
  <si>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</si>
  <si>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</si>
  <si>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</si>
  <si>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</si>
  <si>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</si>
  <si>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</si>
  <si>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</si>
  <si>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</si>
  <si>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</si>
  <si>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</si>
  <si>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</si>
  <si>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</si>
  <si>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</si>
  <si>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</si>
  <si>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</si>
  <si>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</si>
  <si>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</si>
  <si>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</si>
  <si>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</si>
  <si>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</si>
  <si>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</si>
  <si>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</si>
  <si>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</si>
  <si>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</si>
  <si>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</si>
  <si>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</si>
  <si>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</si>
  <si>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</si>
  <si>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</si>
  <si>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</si>
  <si>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</si>
  <si>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</si>
  <si>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</si>
  <si>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</si>
  <si>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</si>
  <si>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</si>
  <si>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</si>
  <si>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</si>
  <si>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</si>
  <si>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</si>
  <si>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</si>
  <si>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</si>
  <si>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</si>
  <si>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</si>
  <si>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</si>
  <si>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</si>
  <si>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</si>
  <si>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</si>
  <si>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</si>
  <si>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</si>
  <si>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</si>
  <si>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</si>
  <si>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</si>
  <si>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</si>
  <si>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</si>
  <si>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</si>
  <si>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</si>
  <si>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</si>
  <si>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</si>
  <si>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</si>
  <si>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</si>
  <si>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</si>
  <si>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</si>
  <si>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</si>
  <si>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</si>
  <si>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</si>
  <si>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</si>
  <si>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</si>
  <si>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</si>
  <si>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</si>
  <si>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</si>
  <si>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</si>
  <si>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</si>
  <si>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</si>
  <si>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</si>
  <si>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</si>
  <si>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</si>
  <si>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</si>
  <si>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</si>
  <si>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</si>
  <si>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</si>
  <si>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</si>
  <si>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</si>
  <si>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</si>
  <si>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</si>
  <si>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</si>
  <si>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</si>
  <si>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</si>
  <si>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</si>
  <si>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</si>
  <si>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</si>
  <si>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</si>
  <si>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</si>
  <si>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</si>
  <si>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</si>
  <si>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</si>
  <si>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</si>
  <si>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</si>
  <si>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</si>
  <si>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</si>
  <si>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</si>
  <si>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</si>
  <si>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</si>
  <si>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</si>
  <si>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</si>
  <si>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</si>
  <si>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</si>
  <si>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</si>
  <si>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</si>
  <si>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</si>
  <si>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</si>
  <si>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</si>
  <si>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</si>
  <si>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</si>
  <si>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</si>
  <si>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</si>
  <si>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</si>
  <si>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</si>
  <si>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</si>
  <si>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</si>
  <si>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</si>
  <si>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</si>
  <si>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</si>
  <si>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</si>
  <si>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</si>
  <si>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</si>
  <si>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</si>
  <si>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</si>
  <si>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</si>
  <si>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</si>
  <si>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</si>
  <si>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</si>
  <si>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</si>
  <si>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</si>
  <si>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</si>
  <si>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</si>
  <si>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</si>
  <si>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</si>
  <si>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</si>
  <si>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</si>
  <si>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</si>
  <si>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</si>
  <si>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</si>
  <si>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</si>
  <si>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</si>
  <si>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</si>
  <si>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</si>
  <si>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</si>
  <si>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</si>
  <si>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</si>
  <si>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</si>
  <si>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</si>
  <si>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</si>
  <si>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</si>
  <si>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</si>
  <si>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</si>
  <si>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</si>
  <si>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</si>
  <si>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</si>
  <si>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</si>
  <si>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</si>
  <si>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</si>
  <si>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</si>
  <si>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</si>
  <si>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</si>
  <si>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</si>
  <si>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</si>
  <si>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</si>
  <si>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</si>
  <si>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</si>
  <si>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</si>
  <si>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</si>
  <si>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</si>
  <si>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</si>
  <si>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</si>
  <si>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</si>
  <si>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</si>
  <si>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</si>
  <si>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</si>
  <si>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</si>
  <si>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</si>
  <si>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</si>
  <si>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</si>
  <si>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</si>
  <si>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</si>
  <si>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</si>
  <si>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</si>
  <si>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</si>
  <si>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</si>
  <si>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</si>
  <si>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</si>
  <si>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</si>
  <si>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</si>
  <si>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</si>
  <si>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</si>
  <si>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</si>
  <si>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</si>
  <si>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</si>
  <si>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</si>
  <si>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</si>
  <si>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</si>
  <si>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</si>
  <si>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</si>
  <si>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</si>
  <si>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</si>
  <si>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</si>
  <si>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</si>
  <si>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</si>
  <si>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</si>
  <si>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</si>
  <si>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</si>
  <si>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</si>
  <si>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</si>
  <si>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</si>
  <si>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</si>
  <si>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</si>
  <si>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</si>
  <si>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</si>
  <si>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</si>
  <si>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</si>
  <si>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</si>
  <si>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</si>
  <si>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</si>
  <si>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</si>
  <si>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</si>
  <si>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</si>
  <si>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</si>
  <si>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</si>
  <si>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</si>
  <si>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</si>
  <si>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</si>
  <si>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</si>
  <si>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</si>
  <si>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</si>
  <si>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</si>
  <si>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</si>
  <si>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</si>
  <si>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</si>
  <si>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</si>
  <si>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</si>
  <si>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</si>
  <si>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</si>
  <si>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</si>
  <si>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</si>
  <si>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</si>
  <si>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</si>
  <si>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</si>
  <si>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</si>
  <si>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</si>
  <si>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</si>
  <si>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</si>
  <si>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</si>
  <si>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</si>
  <si>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</si>
  <si>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</si>
  <si>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</si>
  <si>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</si>
  <si>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</si>
  <si>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</si>
  <si>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</si>
  <si>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</si>
  <si>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</si>
  <si>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</si>
  <si>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</si>
  <si>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</si>
  <si>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</si>
  <si>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</si>
  <si>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</si>
  <si>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</si>
  <si>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</si>
  <si>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</si>
  <si>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</si>
  <si>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</si>
  <si>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</si>
  <si>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</si>
  <si>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</si>
  <si>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</si>
  <si>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</si>
  <si>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</si>
  <si>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</si>
  <si>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</si>
  <si>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</si>
  <si>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</si>
  <si>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</si>
  <si>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</si>
  <si>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</si>
  <si>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</si>
  <si>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</si>
  <si>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</si>
  <si>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</si>
  <si>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</si>
  <si>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</si>
  <si>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</si>
  <si>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</si>
  <si>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</si>
  <si>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</si>
  <si>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</si>
  <si>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</si>
  <si>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</si>
  <si>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</si>
  <si>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</si>
  <si>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</si>
  <si>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</si>
  <si>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</si>
  <si>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</si>
  <si>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</si>
  <si>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</si>
  <si>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</si>
  <si>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</si>
  <si>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</si>
  <si>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</si>
  <si>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</si>
  <si>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</si>
  <si>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</si>
  <si>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</si>
  <si>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</si>
  <si>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</si>
  <si>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</si>
  <si>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</si>
  <si>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</si>
  <si>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</si>
  <si>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</si>
  <si>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</si>
  <si>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</si>
  <si>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</si>
  <si>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</si>
  <si>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</si>
  <si>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</si>
  <si>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</si>
  <si>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</si>
  <si>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</si>
  <si>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</si>
  <si>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</si>
  <si>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</si>
  <si>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</si>
  <si>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</si>
  <si>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</si>
  <si>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</si>
  <si>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</si>
  <si>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</si>
  <si>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</si>
  <si>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</si>
  <si>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</si>
  <si>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</si>
  <si>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</si>
  <si>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</si>
  <si>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</si>
  <si>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</si>
  <si>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</si>
  <si>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</si>
  <si>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</si>
  <si>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</si>
  <si>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</si>
  <si>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</si>
  <si>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</si>
  <si>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</si>
  <si>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</si>
  <si>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</si>
  <si>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</si>
  <si>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</si>
  <si>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</si>
  <si>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</si>
  <si>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</si>
  <si>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</si>
  <si>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</si>
  <si>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</si>
  <si>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</si>
  <si>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</si>
  <si>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</si>
  <si>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</si>
  <si>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</si>
  <si>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</si>
  <si>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</si>
  <si>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</si>
  <si>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</si>
  <si>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</si>
  <si>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</si>
  <si>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</si>
  <si>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</si>
  <si>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</si>
  <si>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</si>
  <si>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</si>
  <si>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</si>
  <si>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</si>
  <si>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</si>
  <si>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</si>
  <si>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</si>
  <si>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</si>
  <si>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</si>
  <si>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</si>
  <si>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</si>
  <si>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</si>
  <si>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</si>
  <si>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</si>
  <si>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</si>
  <si>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</si>
  <si>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</si>
  <si>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</si>
  <si>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</si>
  <si>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</si>
  <si>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</si>
  <si>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</si>
  <si>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</si>
  <si>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</si>
  <si>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</si>
  <si>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</si>
  <si>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</si>
  <si>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</si>
  <si>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</si>
  <si>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</si>
  <si>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</si>
  <si>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</si>
  <si>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</si>
  <si>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</si>
  <si>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</si>
  <si>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</si>
  <si>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</si>
  <si>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</si>
  <si>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</si>
  <si>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</si>
  <si>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</si>
  <si>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</si>
  <si>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</si>
  <si>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</si>
  <si>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</si>
  <si>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</si>
  <si>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</si>
  <si>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</si>
  <si>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</si>
  <si>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</si>
  <si>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</si>
  <si>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</si>
  <si>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</si>
  <si>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</si>
  <si>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</si>
  <si>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</si>
  <si>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</si>
  <si>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</si>
  <si>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</si>
  <si>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</si>
  <si>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</si>
  <si>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</si>
  <si>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</si>
  <si>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</si>
  <si>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</si>
  <si>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</si>
  <si>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</si>
  <si>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</si>
  <si>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</si>
  <si>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</si>
  <si>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</si>
  <si>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</si>
  <si>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</si>
  <si>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</si>
  <si>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</si>
  <si>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</si>
  <si>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</si>
  <si>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</si>
  <si>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</si>
  <si>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</si>
  <si>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</si>
  <si>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</si>
  <si>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</si>
  <si>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</si>
  <si>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</si>
  <si>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</si>
  <si>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</si>
  <si>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</si>
  <si>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</si>
  <si>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</si>
  <si>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</si>
  <si>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</si>
  <si>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</si>
  <si>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</si>
  <si>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</si>
  <si>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</si>
  <si>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</si>
  <si>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</si>
  <si>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</si>
  <si>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</si>
  <si>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</si>
  <si>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</si>
  <si>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</si>
  <si>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</si>
  <si>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</si>
  <si>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</si>
  <si>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</si>
  <si>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</si>
  <si>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</si>
  <si>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</si>
  <si>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</si>
  <si>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</si>
  <si>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</si>
  <si>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</si>
  <si>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</si>
  <si>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</si>
  <si>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</si>
  <si>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</si>
  <si>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</si>
  <si>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</si>
  <si>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</si>
  <si>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</si>
  <si>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</si>
  <si>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</si>
  <si>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</si>
  <si>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</si>
  <si>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</si>
  <si>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</si>
  <si>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</si>
  <si>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</si>
  <si>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</si>
  <si>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</si>
  <si>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</si>
  <si>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</si>
  <si>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</si>
  <si>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</si>
  <si>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</si>
  <si>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</si>
  <si>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</si>
  <si>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</si>
  <si>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</si>
  <si>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</si>
  <si>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</si>
  <si>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</si>
  <si>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</si>
  <si>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</si>
  <si>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</si>
  <si>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</si>
  <si>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</si>
  <si>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</si>
  <si>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</si>
  <si>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</si>
  <si>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</si>
  <si>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</si>
  <si>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</si>
  <si>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</si>
  <si>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</si>
  <si>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</si>
  <si>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</si>
  <si>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</si>
  <si>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</si>
  <si>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</si>
  <si>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</si>
  <si>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</si>
  <si>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</si>
  <si>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</si>
  <si>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</si>
  <si>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</si>
  <si>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</si>
  <si>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</si>
  <si>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</si>
  <si>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</si>
  <si>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</si>
  <si>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</si>
  <si>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</si>
  <si>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</si>
  <si>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</si>
  <si>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</si>
  <si>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</si>
  <si>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</si>
  <si>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</si>
  <si>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</si>
  <si>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</si>
  <si>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</si>
  <si>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</si>
  <si>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</si>
  <si>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</si>
  <si>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</si>
  <si>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</si>
  <si>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</si>
  <si>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</si>
  <si>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</si>
  <si>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</si>
  <si>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</si>
  <si>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</si>
  <si>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</si>
  <si>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</si>
  <si>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</si>
  <si>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</si>
  <si>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</si>
  <si>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</si>
  <si>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</si>
  <si>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</si>
  <si>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</si>
  <si>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</si>
  <si>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</si>
  <si>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</si>
  <si>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</si>
  <si>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</si>
  <si>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</si>
  <si>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</si>
  <si>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</si>
  <si>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</si>
  <si>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</si>
  <si>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</si>
  <si>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</si>
  <si>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</si>
  <si>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</si>
  <si>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</si>
  <si>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</si>
  <si>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</si>
  <si>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</si>
  <si>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</si>
  <si>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</si>
  <si>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</si>
  <si>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</si>
  <si>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</si>
  <si>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</si>
  <si>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</si>
  <si>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</si>
  <si>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</si>
  <si>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</si>
  <si>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</si>
  <si>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</si>
  <si>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</si>
  <si>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</si>
  <si>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</si>
  <si>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</si>
  <si>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</si>
  <si>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</si>
  <si>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</si>
  <si>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</si>
  <si>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</si>
  <si>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</si>
  <si>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</si>
  <si>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</si>
  <si>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</si>
  <si>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</si>
  <si>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</si>
  <si>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</si>
  <si>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</si>
  <si>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</si>
  <si>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</si>
  <si>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</si>
  <si>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</si>
  <si>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</si>
  <si>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</si>
  <si>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</si>
  <si>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</si>
  <si>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</si>
  <si>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</si>
  <si>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</si>
  <si>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</si>
  <si>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</si>
  <si>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</si>
  <si>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</si>
  <si>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</si>
  <si>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</si>
  <si>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</si>
  <si>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</si>
  <si>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</si>
  <si>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</si>
  <si>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</si>
  <si>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</si>
  <si>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</si>
  <si>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</si>
  <si>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</si>
  <si>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</si>
  <si>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</si>
  <si>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</si>
  <si>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</si>
  <si>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</si>
  <si>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</si>
  <si>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</si>
  <si>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</si>
  <si>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</si>
  <si>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</si>
  <si>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</si>
  <si>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</si>
  <si>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</si>
  <si>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</si>
  <si>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</si>
  <si>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</si>
  <si>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</si>
  <si>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</si>
  <si>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</si>
  <si>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</si>
  <si>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</si>
  <si>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</si>
  <si>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</si>
  <si>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</si>
  <si>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</si>
  <si>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</si>
  <si>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</si>
  <si>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</si>
  <si>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</si>
  <si>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</si>
  <si>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</si>
  <si>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</si>
  <si>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</si>
  <si>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</si>
  <si>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</si>
  <si>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</si>
  <si>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</si>
  <si>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</si>
  <si>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</si>
  <si>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</si>
  <si>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</si>
  <si>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</si>
  <si>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</si>
  <si>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</si>
  <si>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</si>
  <si>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</si>
  <si>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</si>
  <si>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</si>
  <si>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</si>
  <si>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</si>
  <si>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</si>
  <si>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</si>
  <si>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</si>
  <si>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</si>
  <si>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</si>
  <si>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</si>
  <si>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</si>
  <si>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</si>
  <si>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</si>
  <si>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</si>
  <si>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</si>
  <si>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</si>
  <si>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</si>
  <si>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</si>
  <si>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</si>
  <si>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</si>
  <si>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</si>
  <si>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</si>
  <si>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</si>
  <si>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</si>
  <si>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</si>
  <si>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</si>
  <si>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</si>
  <si>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</si>
  <si>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</si>
  <si>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</si>
  <si>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</si>
  <si>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</si>
  <si>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</si>
  <si>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</si>
  <si>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</si>
  <si>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</si>
  <si>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</si>
  <si>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</si>
  <si>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</si>
  <si>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</si>
  <si>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</si>
  <si>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</si>
  <si>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</si>
  <si>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</si>
  <si>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</si>
  <si>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</si>
  <si>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</si>
  <si>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</si>
  <si>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</si>
  <si>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</si>
  <si>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</si>
  <si>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</si>
  <si>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</si>
  <si>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</si>
  <si>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</si>
  <si>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</si>
  <si>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</si>
  <si>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</si>
  <si>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</si>
  <si>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</si>
  <si>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</si>
  <si>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</si>
  <si>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</si>
  <si>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</si>
  <si>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</si>
  <si>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</si>
  <si>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</si>
  <si>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</si>
  <si>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</si>
  <si>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</si>
  <si>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</si>
  <si>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</si>
  <si>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</si>
  <si>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</si>
  <si>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</si>
  <si>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</si>
  <si>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</si>
  <si>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</si>
  <si>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</si>
  <si>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</si>
  <si>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</si>
  <si>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</si>
  <si>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</si>
  <si>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</si>
  <si>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</si>
  <si>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</si>
  <si>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</si>
  <si>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</si>
  <si>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</si>
  <si>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</si>
  <si>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</si>
  <si>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</si>
  <si>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</si>
  <si>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</si>
  <si>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</si>
  <si>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</si>
  <si>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</si>
  <si>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</si>
  <si>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</si>
  <si>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</si>
  <si>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</si>
  <si>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</si>
  <si>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</si>
  <si>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</si>
  <si>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</si>
  <si>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</si>
  <si>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</si>
  <si>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</si>
  <si>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</si>
  <si>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</si>
  <si>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</si>
  <si>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</si>
  <si>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</si>
  <si>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</si>
  <si>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</si>
  <si>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</si>
  <si>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</si>
  <si>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</si>
  <si>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</si>
  <si>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</si>
  <si>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</si>
  <si>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</si>
  <si>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</si>
  <si>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</si>
  <si>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</si>
  <si>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</si>
  <si>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</si>
  <si>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</si>
  <si>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</si>
  <si>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</si>
  <si>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</si>
  <si>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</si>
  <si>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</si>
  <si>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</si>
  <si>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</si>
  <si>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</si>
  <si>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</si>
  <si>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</si>
  <si>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</si>
  <si>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</si>
  <si>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</si>
  <si>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</si>
  <si>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</si>
  <si>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</si>
  <si>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</si>
  <si>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</si>
  <si>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</si>
  <si>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</si>
  <si>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</si>
  <si>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</si>
  <si>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</si>
  <si>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</si>
  <si>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</si>
  <si>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</si>
  <si>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</si>
  <si>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</si>
  <si>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</si>
  <si>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</si>
  <si>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</si>
  <si>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</si>
  <si>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</si>
  <si>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</si>
  <si>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</si>
  <si>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</si>
  <si>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</si>
  <si>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</si>
  <si>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</si>
  <si>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</si>
  <si>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</si>
  <si>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</si>
  <si>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</si>
  <si>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</si>
  <si>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</si>
  <si>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</si>
  <si>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</si>
  <si>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</si>
  <si>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</si>
  <si>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</si>
  <si>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</si>
  <si>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</si>
  <si>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</si>
  <si>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</si>
  <si>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</si>
  <si>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</si>
  <si>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</si>
  <si>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</si>
  <si>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</si>
  <si>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</si>
  <si>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</si>
  <si>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</si>
  <si>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</si>
  <si>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</si>
  <si>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</si>
  <si>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</si>
  <si>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</si>
  <si>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</si>
  <si>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</si>
  <si>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</si>
  <si>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</si>
  <si>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</si>
  <si>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</si>
  <si>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</si>
  <si>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</si>
  <si>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</si>
  <si>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</si>
  <si>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</si>
  <si>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</si>
  <si>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</si>
  <si>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</si>
  <si>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</si>
  <si>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</si>
  <si>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</si>
  <si>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</si>
  <si>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</si>
  <si>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</si>
  <si>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</si>
  <si>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</si>
  <si>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</si>
  <si>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</si>
  <si>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</si>
  <si>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</si>
  <si>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</si>
  <si>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</si>
  <si>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</si>
  <si>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</si>
  <si>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</si>
  <si>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</si>
  <si>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</si>
  <si>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</si>
  <si>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</si>
  <si>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</si>
  <si>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</si>
  <si>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</si>
  <si>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</si>
  <si>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</si>
  <si>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</si>
  <si>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</si>
  <si>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</si>
  <si>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</si>
  <si>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</si>
  <si>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</si>
  <si>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</si>
  <si>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</si>
  <si>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</si>
  <si>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</si>
  <si>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</si>
  <si>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</si>
  <si>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</si>
  <si>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</si>
  <si>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</si>
  <si>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</si>
  <si>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</si>
  <si>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</si>
  <si>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</si>
  <si>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</si>
  <si>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</si>
  <si>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</si>
  <si>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</si>
  <si>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</si>
  <si>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</si>
  <si>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</si>
  <si>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</si>
  <si>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</si>
  <si>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</si>
  <si>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</si>
  <si>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</si>
  <si>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</si>
  <si>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</si>
  <si>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</si>
  <si>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</si>
  <si>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</si>
  <si>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</si>
  <si>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</si>
  <si>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</si>
  <si>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</si>
  <si>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</si>
  <si>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</si>
  <si>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</si>
  <si>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</si>
  <si>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</si>
  <si>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</si>
  <si>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</si>
  <si>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</si>
  <si>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</si>
  <si>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</si>
  <si>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</si>
  <si>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</si>
  <si>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</si>
  <si>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</si>
  <si>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</si>
  <si>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</si>
  <si>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</si>
  <si>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</si>
  <si>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</si>
  <si>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</si>
  <si>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</si>
  <si>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</si>
  <si>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</si>
  <si>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</si>
  <si>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</si>
  <si>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</si>
  <si>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</si>
  <si>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</si>
  <si>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</si>
  <si>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</si>
  <si>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</si>
  <si>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</si>
  <si>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</si>
  <si>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</si>
  <si>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</si>
  <si>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</si>
  <si>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</si>
  <si>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</si>
  <si>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</si>
  <si>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</si>
  <si>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</si>
  <si>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</si>
  <si>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</si>
  <si>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</si>
  <si>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</si>
  <si>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</si>
  <si>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</si>
  <si>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</si>
  <si>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</si>
  <si>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</si>
  <si>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</si>
  <si>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</si>
  <si>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</si>
  <si>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</si>
  <si>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</si>
  <si>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</si>
  <si>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</si>
  <si>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</si>
  <si>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</si>
  <si>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</si>
  <si>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</si>
  <si>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</si>
  <si>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</si>
  <si>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</si>
  <si>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</si>
  <si>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</si>
  <si>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</si>
  <si>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</si>
  <si>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</si>
  <si>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</si>
  <si>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</si>
  <si>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</si>
  <si>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</si>
  <si>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</si>
  <si>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</si>
  <si>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</si>
  <si>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</si>
  <si>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</si>
  <si>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</si>
  <si>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</si>
  <si>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</si>
  <si>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</si>
  <si>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</si>
  <si>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</si>
  <si>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</si>
  <si>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</si>
  <si>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</si>
  <si>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</si>
  <si>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</si>
  <si>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</si>
  <si>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</si>
  <si>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</si>
  <si>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</si>
  <si>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</si>
  <si>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</si>
  <si>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</si>
  <si>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</si>
  <si>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</si>
  <si>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</si>
  <si>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</si>
  <si>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</si>
  <si>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</si>
  <si>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</si>
  <si>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</si>
  <si>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</si>
  <si>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</si>
  <si>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</si>
  <si>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</si>
  <si>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</si>
  <si>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</si>
  <si>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</si>
  <si>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</si>
  <si>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</si>
  <si>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</si>
  <si>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</si>
  <si>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</si>
  <si>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</si>
  <si>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</si>
  <si>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</si>
  <si>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</si>
  <si>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</si>
  <si>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</si>
  <si>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</si>
  <si>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</si>
  <si>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</si>
  <si>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</si>
  <si>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</si>
  <si>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</si>
  <si>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</si>
  <si>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</si>
  <si>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</si>
  <si>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</si>
  <si>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</si>
  <si>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</si>
  <si>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</si>
  <si>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</si>
  <si>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</si>
  <si>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</si>
  <si>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</si>
  <si>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</si>
  <si>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</si>
  <si>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</si>
  <si>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</si>
  <si>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</si>
  <si>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</si>
  <si>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</si>
  <si>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</si>
  <si>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</si>
  <si>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</si>
  <si>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</si>
  <si>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</si>
  <si>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</si>
  <si>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</si>
  <si>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</si>
  <si>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</si>
  <si>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</si>
  <si>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</si>
  <si>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</si>
  <si>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</si>
  <si>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</si>
  <si>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</si>
  <si>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</si>
  <si>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</si>
  <si>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</si>
  <si>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</si>
  <si>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</si>
  <si>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</si>
  <si>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</si>
  <si>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</si>
  <si>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</si>
  <si>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</si>
  <si>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</si>
  <si>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</si>
  <si>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</si>
  <si>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</si>
  <si>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</si>
  <si>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</si>
  <si>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</si>
  <si>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</si>
  <si>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</si>
  <si>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</si>
  <si>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</si>
  <si>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</si>
  <si>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</si>
  <si>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</si>
  <si>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</si>
  <si>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</si>
  <si>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</si>
  <si>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</si>
  <si>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</si>
  <si>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</si>
  <si>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</si>
  <si>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</si>
  <si>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</si>
  <si>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</si>
  <si>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</si>
  <si>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</si>
  <si>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</si>
  <si>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</si>
  <si>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</si>
  <si>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</si>
  <si>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</si>
  <si>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</si>
  <si>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</si>
  <si>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</si>
  <si>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</si>
  <si>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</si>
  <si>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</si>
  <si>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</si>
  <si>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</si>
  <si>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</si>
  <si>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</si>
  <si>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</si>
  <si>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</si>
  <si>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</si>
  <si>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</si>
  <si>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</si>
  <si>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</si>
  <si>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</si>
  <si>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</si>
  <si>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</si>
  <si>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</si>
  <si>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</si>
  <si>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</si>
  <si>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</si>
  <si>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</si>
  <si>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</si>
  <si>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</si>
  <si>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</si>
  <si>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</si>
  <si>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</si>
  <si>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</si>
  <si>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</si>
  <si>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</si>
  <si>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</si>
  <si>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</si>
  <si>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</si>
  <si>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</si>
  <si>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</si>
  <si>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</si>
  <si>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</si>
  <si>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</si>
  <si>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</si>
  <si>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</si>
  <si>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</si>
  <si>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</si>
  <si>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</si>
  <si>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</si>
  <si>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</si>
  <si>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</si>
  <si>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</si>
  <si>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</si>
  <si>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</si>
  <si>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</si>
  <si>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</si>
  <si>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</si>
  <si>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</si>
  <si>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</si>
  <si>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</si>
  <si>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</si>
  <si>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</si>
  <si>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</si>
  <si>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</si>
  <si>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</si>
  <si>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</si>
  <si>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</si>
  <si>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</si>
  <si>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</si>
  <si>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</si>
  <si>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</si>
  <si>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</si>
  <si>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</si>
  <si>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</si>
  <si>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</si>
  <si>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</si>
  <si>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</si>
  <si>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</si>
  <si>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</si>
  <si>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</si>
  <si>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</si>
  <si>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</si>
  <si>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</si>
  <si>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</si>
  <si>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</si>
  <si>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</si>
  <si>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</si>
  <si>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</si>
  <si>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</si>
  <si>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</si>
  <si>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</si>
  <si>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</si>
  <si>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</si>
  <si>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</si>
  <si>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</si>
  <si>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</si>
  <si>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</si>
  <si>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</si>
  <si>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</si>
  <si>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</si>
  <si>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</si>
  <si>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</si>
  <si>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</si>
  <si>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</si>
  <si>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</si>
  <si>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</si>
  <si>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</si>
  <si>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</si>
  <si>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</si>
  <si>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</si>
  <si>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</si>
  <si>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</si>
  <si>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</si>
  <si>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</si>
  <si>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</si>
  <si>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</si>
  <si>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</si>
  <si>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</si>
  <si>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</si>
  <si>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</si>
  <si>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</si>
  <si>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</si>
  <si>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</si>
  <si>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</si>
  <si>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</si>
  <si>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</si>
  <si>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</si>
  <si>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</si>
  <si>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</si>
  <si>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</si>
  <si>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</si>
  <si>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</si>
  <si>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</si>
  <si>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</si>
  <si>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</si>
  <si>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</si>
  <si>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</si>
  <si>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</si>
  <si>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</si>
  <si>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</si>
  <si>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</si>
  <si>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</si>
  <si>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</si>
  <si>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</si>
  <si>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</si>
  <si>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</si>
  <si>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</si>
  <si>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</si>
  <si>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</si>
  <si>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</si>
  <si>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</si>
  <si>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</si>
  <si>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</si>
  <si>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</si>
  <si>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</si>
  <si>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</si>
  <si>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</si>
  <si>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</si>
  <si>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</si>
  <si>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</si>
  <si>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</si>
  <si>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</si>
  <si>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</si>
  <si>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</si>
  <si>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</si>
  <si>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</si>
  <si>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</si>
  <si>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</si>
  <si>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</si>
  <si>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</si>
  <si>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</si>
  <si>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</si>
  <si>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</si>
  <si>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</si>
  <si>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</si>
  <si>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</si>
  <si>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</si>
  <si>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</si>
  <si>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</si>
  <si>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</si>
  <si>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</si>
  <si>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</si>
  <si>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</si>
  <si>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</si>
  <si>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</si>
  <si>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</si>
  <si>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</si>
  <si>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</si>
  <si>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</si>
  <si>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</si>
  <si>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</si>
  <si>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</si>
  <si>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</si>
  <si>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</si>
  <si>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</si>
  <si>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</si>
  <si>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</si>
  <si>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</si>
  <si>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</si>
  <si>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</si>
  <si>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</si>
  <si>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</si>
  <si>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</si>
  <si>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</si>
  <si>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</si>
  <si>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</si>
  <si>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</si>
  <si>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</si>
  <si>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</si>
  <si>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</si>
  <si>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</si>
  <si>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</si>
  <si>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</si>
  <si>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</si>
  <si>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</si>
  <si>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</si>
  <si>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</si>
  <si>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</si>
  <si>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</si>
  <si>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</si>
  <si>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</si>
  <si>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</si>
  <si>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</si>
  <si>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</si>
  <si>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</si>
  <si>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</si>
  <si>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</si>
  <si>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</si>
  <si>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</si>
  <si>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</si>
  <si>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</si>
  <si>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</si>
  <si>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</si>
  <si>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</si>
  <si>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</si>
  <si>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</si>
  <si>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</si>
  <si>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</si>
  <si>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</si>
  <si>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</si>
  <si>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</si>
  <si>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</si>
  <si>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</si>
  <si>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</si>
  <si>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</si>
  <si>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</si>
  <si>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</si>
  <si>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</si>
  <si>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</si>
  <si>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</si>
  <si>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</si>
  <si>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</si>
  <si>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</si>
  <si>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</si>
  <si>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</si>
  <si>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</si>
  <si>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</si>
  <si>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</si>
  <si>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</si>
  <si>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</si>
  <si>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</si>
  <si>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</si>
  <si>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</si>
  <si>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</si>
  <si>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</si>
  <si>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</si>
  <si>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</si>
  <si>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</si>
  <si>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</si>
  <si>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</si>
  <si>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</si>
  <si>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</si>
  <si>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</si>
  <si>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</si>
  <si>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</si>
  <si>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</si>
  <si>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</si>
  <si>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</si>
  <si>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</si>
  <si>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</si>
  <si>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</si>
  <si>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</si>
  <si>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</si>
  <si>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</si>
  <si>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</si>
  <si>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</si>
  <si>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</si>
  <si>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</si>
  <si>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</si>
  <si>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</si>
  <si>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</si>
  <si>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</si>
  <si>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</si>
  <si>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</si>
  <si>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</si>
  <si>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</si>
  <si>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</si>
  <si>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</si>
  <si>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</si>
  <si>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</si>
  <si>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</si>
  <si>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</si>
  <si>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</si>
  <si>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</si>
  <si>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</si>
  <si>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</si>
  <si>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</si>
  <si>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</si>
  <si>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</si>
  <si>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</si>
  <si>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</si>
  <si>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</si>
  <si>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</si>
  <si>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</si>
  <si>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</si>
  <si>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</si>
  <si>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</si>
  <si>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</si>
  <si>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</si>
  <si>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</si>
  <si>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</si>
  <si>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</si>
  <si>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</si>
  <si>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</si>
  <si>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</si>
  <si>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</si>
  <si>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</si>
  <si>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</si>
  <si>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</si>
  <si>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</si>
  <si>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</si>
  <si>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</si>
  <si>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</si>
  <si>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</si>
  <si>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</si>
  <si>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</si>
  <si>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</si>
  <si>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</si>
  <si>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</si>
  <si>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</si>
  <si>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</si>
  <si>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</si>
  <si>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</si>
  <si>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</si>
  <si>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</si>
  <si>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</si>
  <si>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</si>
  <si>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</si>
  <si>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</si>
  <si>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</si>
  <si>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</si>
  <si>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</si>
  <si>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</si>
  <si>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</si>
  <si>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</si>
  <si>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</si>
  <si>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</si>
  <si>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</si>
  <si>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</si>
  <si>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</si>
  <si>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</si>
  <si>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</si>
  <si>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</si>
  <si>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</si>
  <si>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</si>
  <si>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</si>
  <si>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</si>
  <si>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</si>
  <si>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</si>
  <si>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</si>
  <si>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</si>
  <si>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</si>
  <si>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</si>
  <si>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</si>
  <si>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</si>
  <si>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</si>
  <si>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</si>
  <si>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</si>
  <si>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</si>
  <si>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</si>
  <si>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</si>
  <si>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</si>
  <si>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</si>
  <si>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</si>
  <si>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</si>
  <si>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</si>
  <si>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</si>
  <si>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</si>
  <si>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</si>
  <si>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</si>
  <si>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</si>
  <si>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</si>
  <si>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</si>
  <si>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</si>
  <si>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</si>
  <si>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</si>
  <si>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</si>
  <si>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</si>
  <si>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</si>
  <si>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</si>
  <si>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</si>
  <si>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</si>
  <si>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</si>
  <si>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</si>
  <si>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</si>
  <si>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</si>
  <si>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</si>
  <si>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</si>
  <si>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</si>
  <si>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</si>
  <si>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</si>
  <si>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</si>
  <si>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</si>
  <si>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</si>
  <si>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</si>
  <si>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</si>
  <si>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</si>
  <si>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</si>
  <si>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</si>
  <si>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</si>
  <si>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</si>
  <si>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</si>
  <si>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</si>
  <si>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</si>
  <si>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</si>
  <si>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</si>
  <si>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</si>
  <si>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</si>
  <si>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</si>
  <si>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</si>
  <si>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</si>
  <si>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</si>
  <si>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</si>
  <si>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</si>
  <si>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</si>
  <si>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</si>
  <si>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</si>
  <si>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</si>
  <si>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</si>
  <si>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</si>
  <si>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</si>
  <si>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</si>
  <si>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</si>
  <si>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</si>
  <si>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</si>
  <si>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</si>
  <si>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</si>
  <si>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</si>
  <si>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</si>
  <si>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</si>
  <si>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</si>
  <si>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</si>
  <si>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</si>
  <si>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</si>
  <si>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</si>
  <si>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</si>
  <si>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</si>
  <si>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</si>
  <si>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</si>
  <si>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</si>
  <si>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</si>
  <si>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</si>
  <si>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</si>
  <si>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</si>
  <si>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</si>
  <si>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</si>
  <si>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</si>
  <si>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</si>
  <si>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</si>
  <si>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</si>
  <si>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</si>
  <si>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</si>
  <si>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</si>
  <si>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</si>
  <si>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</si>
  <si>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</si>
  <si>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</si>
  <si>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</si>
  <si>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</si>
  <si>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</si>
  <si>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</si>
  <si>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</si>
  <si>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</si>
  <si>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</si>
  <si>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</si>
  <si>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</si>
  <si>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</si>
  <si>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</si>
  <si>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</si>
  <si>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</si>
  <si>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</si>
  <si>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</si>
  <si>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</si>
  <si>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</si>
  <si>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</si>
  <si>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</si>
  <si>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</si>
  <si>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</si>
  <si>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</si>
  <si>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</si>
  <si>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</si>
  <si>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</si>
  <si>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</si>
  <si>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</si>
  <si>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</si>
  <si>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</si>
  <si>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</si>
  <si>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</si>
  <si>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</si>
  <si>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</si>
  <si>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</si>
  <si>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</si>
  <si>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</si>
  <si>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</si>
  <si>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</si>
  <si>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</si>
  <si>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</si>
  <si>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</si>
  <si>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</si>
  <si>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</si>
  <si>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</si>
  <si>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</si>
  <si>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</si>
  <si>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</si>
  <si>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</si>
  <si>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</si>
  <si>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</si>
  <si>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</si>
  <si>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</si>
  <si>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</si>
  <si>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</si>
  <si>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</si>
  <si>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</si>
  <si>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</si>
  <si>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</si>
  <si>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</si>
  <si>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</si>
  <si>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</si>
  <si>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</si>
  <si>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</si>
  <si>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</si>
  <si>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</si>
  <si>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</si>
  <si>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</si>
  <si>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</si>
  <si>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</si>
  <si>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</si>
  <si>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</si>
  <si>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</si>
  <si>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</si>
  <si>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</si>
  <si>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</si>
  <si>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</si>
  <si>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</si>
  <si>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</si>
  <si>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</si>
  <si>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</si>
  <si>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</si>
  <si>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</si>
  <si>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</si>
  <si>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</si>
  <si>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</si>
  <si>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</si>
  <si>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</si>
  <si>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</si>
  <si>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</si>
  <si>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</si>
  <si>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</si>
  <si>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</si>
  <si>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</si>
  <si>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</si>
  <si>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</si>
  <si>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</si>
  <si>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</si>
  <si>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</si>
  <si>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</si>
  <si>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</si>
  <si>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</si>
  <si>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</si>
  <si>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</si>
  <si>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</si>
  <si>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</si>
  <si>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</si>
  <si>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</si>
  <si>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</si>
  <si>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</si>
  <si>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</si>
  <si>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</si>
  <si>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</si>
  <si>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</si>
  <si>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</si>
  <si>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</si>
  <si>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</si>
  <si>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</si>
  <si>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</si>
  <si>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</si>
  <si>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</si>
  <si>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</si>
  <si>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</si>
  <si>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</si>
  <si>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</si>
  <si>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</si>
  <si>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</si>
  <si>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</si>
  <si>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</si>
  <si>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</si>
  <si>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</si>
  <si>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</si>
  <si>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</si>
  <si>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</si>
  <si>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</si>
  <si>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</si>
  <si>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</si>
  <si>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</si>
  <si>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</si>
  <si>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</si>
  <si>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</si>
  <si>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</si>
  <si>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</si>
  <si>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</si>
  <si>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</si>
  <si>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</si>
  <si>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</si>
  <si>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</si>
  <si>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</si>
  <si>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</si>
  <si>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</si>
  <si>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</si>
  <si>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</si>
  <si>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</si>
  <si>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</si>
  <si>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</si>
  <si>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</si>
  <si>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</si>
  <si>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</si>
  <si>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</si>
  <si>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</si>
  <si>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</si>
  <si>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</si>
  <si>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</si>
  <si>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</si>
  <si>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</si>
  <si>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</si>
  <si>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</si>
  <si>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</si>
  <si>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</si>
  <si>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</si>
  <si>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</si>
  <si>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</si>
  <si>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</si>
  <si>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</si>
  <si>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</si>
  <si>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</si>
  <si>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</si>
  <si>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</si>
  <si>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</si>
  <si>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</si>
  <si>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</si>
  <si>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</si>
  <si>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</si>
  <si>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</si>
  <si>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</si>
  <si>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</si>
  <si>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</si>
  <si>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</si>
  <si>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</si>
  <si>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</si>
  <si>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</si>
  <si>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</si>
  <si>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</si>
  <si>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</si>
  <si>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</si>
  <si>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</si>
  <si>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</si>
  <si>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</si>
  <si>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</si>
  <si>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</si>
  <si>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</si>
  <si>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</si>
  <si>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</si>
  <si>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</si>
  <si>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</si>
  <si>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</si>
  <si>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</si>
  <si>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</si>
  <si>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</si>
  <si>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</si>
  <si>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</si>
  <si>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</si>
  <si>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</si>
  <si>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</si>
  <si>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</si>
  <si>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</si>
  <si>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</si>
  <si>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</si>
  <si>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</si>
  <si>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</si>
  <si>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</si>
  <si>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</si>
  <si>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</si>
  <si>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</si>
  <si>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</si>
  <si>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</si>
  <si>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</si>
  <si>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</si>
  <si>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</si>
  <si>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</si>
  <si>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</si>
  <si>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</si>
  <si>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</si>
  <si>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</si>
  <si>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</si>
  <si>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</si>
  <si>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</si>
  <si>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</si>
  <si>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</si>
  <si>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</si>
  <si>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</si>
  <si>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</si>
  <si>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</si>
  <si>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</si>
  <si>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</si>
  <si>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</si>
  <si>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</si>
  <si>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</si>
  <si>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</si>
  <si>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</si>
  <si>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</si>
  <si>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</si>
  <si>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</si>
  <si>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</si>
  <si>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</si>
  <si>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</si>
  <si>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</si>
  <si>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</si>
  <si>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</si>
  <si>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</si>
  <si>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</si>
  <si>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</si>
  <si>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</si>
  <si>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</si>
  <si>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</si>
  <si>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</si>
  <si>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</si>
  <si>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</si>
  <si>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</si>
  <si>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</si>
  <si>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</si>
  <si>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</si>
  <si>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</si>
  <si>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</si>
  <si>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</si>
  <si>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</si>
  <si>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</si>
  <si>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</si>
  <si>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</si>
  <si>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</si>
  <si>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</si>
  <si>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</si>
  <si>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</si>
  <si>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</si>
  <si>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</si>
  <si>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</si>
  <si>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</si>
  <si>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</si>
  <si>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</si>
  <si>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</si>
  <si>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</si>
  <si>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</si>
  <si>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</si>
  <si>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</si>
  <si>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</si>
  <si>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</si>
  <si>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</si>
  <si>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</si>
  <si>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</si>
  <si>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</si>
  <si>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</si>
  <si>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</si>
  <si>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</si>
  <si>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</si>
  <si>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</si>
  <si>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</si>
  <si>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</si>
  <si>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</si>
  <si>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</si>
  <si>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</si>
  <si>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</si>
  <si>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</si>
  <si>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</si>
  <si>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</si>
  <si>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</si>
  <si>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</si>
  <si>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</si>
  <si>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</si>
  <si>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</si>
  <si>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</si>
  <si>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</si>
  <si>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</si>
  <si>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</si>
  <si>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</si>
  <si>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</si>
  <si>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</si>
  <si>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</si>
  <si>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</si>
  <si>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</si>
  <si>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</si>
  <si>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</si>
  <si>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</si>
  <si>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</si>
  <si>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</si>
  <si>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</si>
  <si>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</si>
  <si>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</si>
  <si>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</si>
  <si>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</si>
  <si>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</si>
  <si>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</si>
  <si>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</si>
  <si>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</si>
  <si>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</si>
  <si>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</si>
  <si>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</si>
  <si>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</si>
  <si>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</si>
  <si>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</si>
  <si>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</si>
  <si>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</si>
  <si>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</si>
  <si>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</si>
  <si>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</si>
  <si>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</si>
  <si>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</si>
  <si>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</si>
  <si>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</si>
  <si>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</si>
  <si>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</si>
  <si>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</si>
  <si>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</si>
  <si>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</si>
  <si>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</si>
  <si>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</si>
  <si>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</si>
  <si>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</si>
  <si>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</si>
  <si>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</si>
  <si>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</si>
  <si>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</si>
  <si>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</si>
  <si>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</si>
  <si>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</si>
  <si>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</si>
  <si>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</si>
  <si>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</si>
  <si>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</si>
  <si>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</si>
  <si>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</si>
  <si>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</si>
  <si>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</si>
  <si>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</si>
  <si>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</si>
  <si>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</si>
  <si>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</si>
  <si>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</si>
  <si>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</si>
  <si>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</si>
  <si>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</si>
  <si>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</si>
  <si>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</si>
  <si>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</si>
  <si>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</si>
  <si>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</si>
  <si>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</si>
  <si>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</si>
  <si>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</si>
  <si>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</si>
  <si>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</si>
  <si>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</si>
  <si>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</si>
  <si>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</si>
  <si>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</si>
  <si>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</si>
  <si>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</si>
  <si>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</si>
  <si>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</si>
  <si>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</si>
  <si>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</si>
  <si>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</si>
  <si>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</si>
  <si>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</si>
  <si>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</si>
  <si>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</si>
  <si>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</si>
  <si>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</si>
  <si>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</si>
  <si>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</si>
  <si>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</si>
  <si>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</si>
  <si>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</si>
  <si>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</si>
  <si>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</si>
  <si>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</si>
  <si>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</si>
  <si>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</si>
  <si>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</si>
  <si>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</si>
  <si>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</si>
  <si>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</si>
  <si>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</si>
  <si>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</si>
  <si>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</si>
  <si>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</si>
  <si>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</si>
  <si>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</si>
  <si>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</si>
  <si>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</si>
  <si>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</si>
  <si>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</si>
  <si>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</si>
  <si>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</si>
  <si>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</si>
  <si>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</si>
  <si>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</si>
  <si>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</si>
  <si>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</si>
  <si>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</si>
  <si>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</si>
  <si>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</si>
  <si>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</si>
  <si>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</si>
  <si>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</si>
  <si>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</si>
  <si>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</si>
  <si>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</si>
  <si>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</si>
  <si>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</si>
  <si>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</si>
  <si>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</si>
  <si>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</si>
  <si>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</si>
  <si>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</si>
  <si>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</si>
  <si>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</si>
  <si>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</si>
  <si>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</si>
  <si>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</si>
  <si>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</si>
  <si>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</si>
  <si>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</si>
  <si>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</si>
  <si>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</si>
  <si>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</si>
  <si>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</si>
  <si>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</si>
  <si>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</si>
  <si>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</si>
  <si>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</si>
  <si>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</si>
  <si>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</si>
  <si>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</si>
  <si>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</si>
  <si>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</si>
  <si>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</si>
  <si>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</si>
  <si>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</si>
  <si>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</si>
  <si>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</si>
  <si>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</si>
  <si>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</si>
  <si>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</si>
  <si>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</si>
  <si>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</si>
  <si>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</si>
  <si>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</si>
  <si>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</si>
  <si>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</si>
  <si>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</si>
  <si>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</si>
  <si>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</si>
  <si>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</si>
  <si>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</si>
  <si>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</si>
  <si>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</si>
  <si>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</si>
  <si>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</si>
  <si>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</si>
  <si>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</si>
  <si>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</si>
  <si>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</si>
  <si>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</si>
  <si>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</si>
  <si>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</si>
  <si>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</si>
  <si>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</si>
  <si>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</si>
  <si>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</si>
  <si>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</si>
  <si>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</si>
  <si>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</si>
  <si>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</si>
  <si>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</si>
  <si>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</si>
  <si>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</si>
  <si>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</si>
  <si>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</si>
  <si>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</si>
  <si>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</si>
  <si>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</si>
  <si>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</si>
  <si>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</si>
  <si>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</si>
  <si>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</si>
  <si>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</si>
  <si>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</si>
  <si>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</si>
  <si>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</si>
  <si>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</si>
  <si>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</si>
  <si>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</si>
  <si>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</si>
  <si>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</si>
  <si>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</si>
  <si>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</si>
  <si>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</si>
  <si>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</si>
  <si>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</si>
  <si>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</si>
  <si>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</si>
  <si>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</si>
  <si>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</si>
  <si>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</si>
  <si>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</si>
  <si>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</si>
  <si>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</si>
  <si>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</si>
  <si>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</si>
  <si>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</si>
  <si>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</si>
  <si>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</si>
  <si>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</si>
  <si>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</si>
  <si>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</si>
  <si>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</si>
  <si>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</si>
  <si>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</si>
  <si>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</si>
  <si>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</si>
  <si>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</si>
  <si>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</si>
  <si>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</si>
  <si>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</si>
  <si>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</si>
  <si>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</si>
  <si>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</si>
  <si>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</si>
  <si>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</si>
  <si>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</si>
  <si>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</si>
  <si>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</si>
  <si>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</si>
  <si>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</si>
  <si>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</si>
  <si>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</si>
  <si>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</si>
  <si>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</si>
  <si>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</si>
  <si>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</si>
  <si>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</si>
  <si>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</si>
  <si>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</si>
  <si>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</si>
  <si>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</si>
  <si>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</si>
  <si>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</si>
  <si>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</si>
  <si>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</si>
  <si>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</si>
  <si>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</si>
  <si>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</si>
  <si>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</si>
  <si>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</si>
  <si>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</si>
  <si>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</si>
  <si>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</si>
  <si>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</si>
  <si>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</si>
  <si>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</si>
  <si>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</si>
  <si>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</si>
  <si>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</si>
  <si>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</si>
  <si>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</si>
  <si>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</si>
  <si>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</si>
  <si>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</si>
  <si>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</si>
  <si>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</si>
  <si>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</si>
  <si>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</si>
  <si>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</si>
  <si>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</si>
  <si>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</si>
  <si>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</si>
  <si>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</si>
  <si>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</si>
  <si>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</si>
  <si>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</si>
  <si>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</si>
  <si>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</si>
  <si>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</si>
  <si>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</si>
  <si>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</si>
  <si>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</si>
  <si>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</si>
  <si>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</si>
  <si>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</si>
  <si>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</si>
  <si>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</si>
  <si>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</si>
  <si>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</si>
  <si>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</si>
  <si>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</si>
  <si>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</si>
  <si>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</si>
  <si>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</si>
  <si>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</si>
  <si>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</si>
  <si>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</si>
  <si>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</si>
  <si>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</si>
  <si>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</si>
  <si>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</si>
  <si>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</si>
  <si>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</si>
  <si>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</si>
  <si>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</si>
  <si>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</si>
  <si>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</si>
  <si>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</si>
  <si>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</si>
  <si>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</si>
  <si>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</si>
  <si>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</si>
  <si>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</si>
  <si>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</si>
  <si>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</si>
  <si>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</si>
  <si>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</si>
  <si>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</si>
  <si>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</si>
  <si>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</si>
  <si>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</si>
  <si>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</si>
  <si>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</si>
  <si>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</si>
  <si>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</si>
  <si>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</si>
  <si>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</si>
  <si>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</si>
  <si>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</si>
  <si>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</si>
  <si>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</si>
  <si>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</si>
  <si>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</si>
  <si>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</si>
  <si>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</si>
  <si>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</si>
  <si>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</si>
  <si>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</si>
  <si>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</si>
  <si>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</si>
  <si>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</si>
  <si>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</si>
  <si>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</si>
  <si>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</si>
  <si>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</si>
  <si>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</si>
  <si>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</si>
  <si>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</si>
  <si>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</si>
  <si>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</si>
  <si>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</si>
  <si>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</si>
  <si>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</si>
  <si>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</si>
  <si>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</si>
  <si>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</si>
  <si>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</si>
  <si>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</si>
  <si>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</si>
  <si>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</si>
  <si>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</si>
  <si>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</si>
  <si>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</si>
  <si>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</si>
  <si>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</si>
  <si>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</si>
  <si>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</si>
  <si>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</si>
  <si>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</si>
  <si>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</si>
  <si>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</si>
  <si>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</si>
  <si>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</si>
  <si>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</si>
  <si>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</si>
  <si>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</si>
  <si>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</si>
  <si>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</si>
  <si>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</si>
  <si>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</si>
  <si>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</si>
  <si>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</si>
  <si>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</si>
  <si>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</si>
  <si>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</si>
  <si>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</si>
  <si>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</si>
  <si>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</si>
  <si>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</si>
  <si>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</si>
  <si>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</si>
  <si>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</si>
  <si>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</si>
  <si>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</si>
  <si>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</si>
  <si>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</si>
  <si>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</si>
  <si>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</si>
  <si>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</si>
  <si>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</si>
  <si>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</si>
  <si>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</si>
  <si>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</si>
  <si>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</si>
  <si>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</si>
  <si>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</si>
  <si>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</si>
  <si>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</si>
  <si>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</si>
  <si>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</si>
  <si>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</si>
  <si>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</si>
  <si>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</si>
  <si>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</si>
  <si>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</si>
  <si>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</si>
  <si>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</si>
  <si>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</si>
  <si>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</si>
  <si>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</si>
  <si>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</si>
  <si>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</si>
  <si>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</si>
  <si>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</si>
  <si>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</si>
  <si>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</si>
  <si>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</si>
  <si>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</si>
  <si>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</si>
  <si>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</si>
  <si>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</si>
  <si>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</si>
  <si>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</si>
  <si>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</si>
  <si>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</si>
  <si>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</si>
  <si>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</si>
  <si>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</si>
  <si>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</si>
  <si>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</si>
  <si>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</si>
  <si>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</si>
  <si>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</si>
  <si>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</si>
  <si>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</si>
  <si>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</si>
  <si>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</si>
  <si>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</si>
  <si>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</si>
  <si>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</si>
  <si>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</si>
  <si>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</si>
  <si>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</si>
  <si>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</si>
  <si>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</si>
  <si>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</si>
  <si>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</si>
  <si>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</si>
  <si>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</si>
  <si>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</si>
  <si>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</si>
  <si>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</si>
  <si>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</si>
  <si>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</si>
  <si>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</si>
  <si>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</si>
  <si>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</si>
  <si>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</si>
  <si>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</si>
  <si>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</si>
  <si>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</si>
  <si>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</si>
  <si>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</si>
  <si>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</si>
  <si>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</si>
  <si>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</si>
  <si>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</si>
  <si>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</si>
  <si>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</si>
  <si>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</si>
  <si>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</si>
  <si>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</si>
  <si>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</si>
  <si>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</si>
  <si>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</si>
  <si>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</si>
  <si>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</si>
  <si>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</si>
  <si>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</si>
  <si>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</si>
  <si>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</si>
  <si>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</si>
  <si>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</si>
  <si>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</si>
  <si>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</si>
  <si>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</si>
  <si>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</si>
  <si>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</si>
  <si>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</si>
  <si>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</si>
  <si>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</si>
  <si>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</si>
  <si>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</si>
  <si>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</si>
  <si>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</si>
  <si>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</si>
  <si>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</si>
  <si>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</si>
  <si>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</si>
  <si>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</si>
  <si>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</si>
  <si>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</si>
  <si>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</si>
  <si>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</si>
  <si>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</si>
  <si>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</si>
  <si>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</si>
  <si>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</si>
  <si>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</si>
  <si>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</si>
  <si>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</si>
  <si>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</si>
  <si>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</si>
  <si>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</si>
  <si>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</si>
  <si>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</si>
  <si>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</si>
  <si>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</si>
  <si>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</si>
  <si>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</si>
  <si>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</si>
  <si>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</si>
  <si>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</si>
  <si>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</si>
  <si>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</si>
  <si>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</si>
  <si>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</si>
  <si>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</si>
  <si>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</si>
  <si>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</si>
  <si>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</si>
  <si>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</si>
  <si>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</si>
  <si>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</si>
  <si>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</si>
  <si>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</si>
  <si>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</si>
  <si>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</si>
  <si>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</si>
  <si>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</si>
  <si>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</si>
  <si>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</si>
  <si>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</si>
  <si>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</si>
  <si>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</si>
  <si>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</si>
  <si>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</si>
  <si>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</si>
  <si>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</si>
  <si>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</si>
  <si>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</si>
  <si>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</si>
  <si>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</si>
  <si>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</si>
  <si>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</si>
  <si>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</si>
  <si>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</si>
  <si>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</si>
  <si>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</si>
  <si>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</si>
  <si>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</si>
  <si>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</si>
  <si>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</si>
  <si>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</si>
  <si>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</si>
  <si>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</si>
  <si>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</si>
  <si>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</si>
  <si>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</si>
  <si>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</si>
  <si>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</si>
  <si>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</si>
  <si>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</si>
  <si>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</si>
  <si>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</si>
  <si>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</si>
  <si>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</si>
  <si>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</si>
  <si>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</si>
  <si>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</si>
  <si>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</si>
  <si>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</si>
  <si>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</si>
  <si>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</si>
  <si>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</si>
  <si>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</si>
  <si>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</si>
  <si>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</si>
  <si>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</si>
  <si>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</si>
  <si>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</si>
  <si>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</si>
  <si>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</si>
  <si>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</si>
  <si>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</si>
  <si>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</si>
  <si>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</si>
  <si>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</si>
  <si>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</si>
  <si>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</si>
  <si>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</si>
  <si>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</si>
  <si>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</si>
  <si>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</si>
  <si>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</si>
  <si>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</si>
  <si>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</si>
  <si>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</si>
  <si>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</si>
  <si>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</si>
  <si>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</si>
  <si>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</si>
  <si>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</si>
  <si>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</si>
  <si>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</si>
  <si>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</si>
  <si>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</si>
  <si>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</si>
  <si>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</si>
  <si>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</si>
  <si>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</si>
  <si>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</si>
  <si>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</si>
  <si>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</si>
  <si>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</si>
  <si>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</si>
  <si>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</si>
  <si>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</si>
  <si>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</si>
  <si>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</si>
  <si>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</si>
  <si>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</si>
  <si>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</si>
  <si>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</si>
  <si>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</si>
  <si>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</si>
  <si>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</si>
  <si>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</si>
  <si>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</si>
  <si>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</si>
  <si>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</si>
  <si>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</si>
  <si>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</si>
  <si>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</si>
  <si>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</si>
  <si>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</si>
  <si>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</si>
  <si>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</si>
  <si>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</si>
  <si>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</si>
  <si>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</si>
  <si>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</si>
  <si>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</si>
  <si>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</si>
  <si>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</si>
  <si>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</si>
  <si>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</si>
  <si>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</si>
  <si>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</si>
  <si>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</si>
  <si>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</si>
  <si>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</si>
  <si>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</si>
  <si>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</si>
  <si>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</si>
  <si>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</si>
  <si>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</si>
  <si>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</si>
  <si>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</si>
  <si>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</si>
  <si>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</si>
  <si>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</si>
  <si>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</si>
  <si>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</si>
  <si>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</si>
  <si>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</si>
  <si>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</si>
  <si>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</si>
  <si>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</si>
  <si>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</si>
  <si>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</si>
  <si>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</si>
  <si>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</si>
  <si>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</si>
  <si>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</si>
  <si>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</si>
  <si>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</si>
  <si>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</si>
  <si>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</si>
  <si>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</si>
  <si>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</si>
  <si>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</si>
  <si>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</si>
  <si>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</si>
  <si>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</si>
  <si>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</si>
  <si>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</si>
  <si>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</si>
  <si>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</si>
  <si>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</si>
  <si>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</si>
  <si>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</si>
  <si>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</si>
  <si>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</si>
  <si>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</si>
  <si>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</si>
  <si>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</si>
  <si>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</si>
  <si>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</si>
  <si>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</si>
  <si>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</si>
  <si>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</si>
  <si>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</si>
  <si>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</si>
  <si>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</si>
  <si>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</si>
  <si>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</si>
  <si>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</si>
  <si>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</si>
  <si>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</si>
  <si>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</si>
  <si>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</si>
  <si>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</si>
  <si>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</si>
  <si>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</si>
  <si>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</si>
  <si>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</si>
  <si>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</si>
  <si>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</si>
  <si>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</si>
  <si>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</si>
  <si>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</si>
  <si>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</si>
  <si>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</si>
  <si>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</si>
  <si>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</si>
  <si>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</si>
  <si>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</si>
  <si>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</si>
  <si>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</si>
  <si>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</si>
  <si>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</si>
  <si>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</si>
  <si>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</si>
  <si>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</si>
  <si>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</si>
  <si>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</si>
  <si>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</si>
  <si>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</si>
  <si>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</si>
  <si>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</si>
  <si>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</si>
  <si>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</si>
  <si>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</si>
  <si>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</si>
  <si>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</si>
  <si>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</si>
  <si>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</si>
  <si>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</si>
  <si>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</si>
  <si>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</si>
  <si>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</si>
  <si>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</si>
  <si>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</si>
  <si>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</si>
  <si>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</si>
  <si>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</si>
  <si>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</si>
  <si>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</si>
  <si>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</si>
  <si>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</si>
  <si>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</si>
  <si>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</si>
  <si>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</si>
  <si>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</si>
  <si>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</si>
  <si>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</si>
  <si>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</si>
  <si>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</si>
  <si>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</si>
  <si>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</si>
  <si>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</si>
  <si>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</si>
  <si>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</si>
  <si>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</si>
  <si>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</si>
  <si>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</si>
  <si>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</si>
  <si>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</si>
  <si>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</si>
  <si>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</si>
  <si>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</si>
  <si>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</si>
  <si>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</si>
  <si>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</si>
  <si>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</si>
  <si>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</si>
  <si>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</si>
  <si>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</si>
  <si>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</si>
  <si>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</si>
  <si>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</si>
  <si>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</si>
  <si>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</si>
  <si>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</si>
  <si>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</si>
  <si>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</si>
  <si>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</si>
  <si>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</si>
  <si>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</si>
  <si>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</si>
  <si>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</si>
  <si>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</si>
  <si>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</si>
  <si>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</si>
  <si>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</si>
  <si>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</si>
  <si>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</si>
  <si>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</si>
  <si>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</si>
  <si>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</si>
  <si>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</si>
  <si>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</si>
  <si>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</si>
  <si>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</si>
  <si>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</si>
  <si>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</si>
  <si>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</si>
  <si>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</si>
  <si>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</si>
  <si>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</si>
  <si>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</si>
  <si>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</si>
  <si>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</si>
  <si>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</si>
  <si>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</si>
  <si>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</si>
  <si>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</si>
  <si>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</si>
  <si>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</si>
  <si>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</si>
  <si>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</si>
  <si>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</si>
  <si>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</si>
  <si>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</si>
  <si>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</si>
  <si>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</si>
  <si>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</si>
  <si>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</si>
  <si>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</si>
  <si>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</si>
  <si>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</si>
  <si>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</si>
  <si>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</si>
  <si>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</si>
  <si>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</si>
  <si>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</si>
  <si>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</si>
  <si>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</si>
  <si>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</si>
  <si>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</si>
  <si>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</si>
  <si>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</si>
  <si>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</si>
  <si>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</si>
  <si>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</si>
  <si>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</si>
  <si>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</si>
  <si>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</si>
  <si>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</si>
  <si>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</si>
  <si>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</si>
  <si>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</si>
  <si>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</si>
  <si>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</si>
  <si>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</si>
  <si>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</si>
  <si>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</si>
  <si>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</si>
  <si>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</si>
  <si>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</si>
  <si>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</si>
  <si>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</si>
  <si>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</si>
  <si>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</si>
  <si>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</si>
  <si>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</si>
  <si>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</si>
  <si>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</si>
  <si>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</si>
  <si>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</si>
  <si>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</si>
  <si>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</si>
  <si>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</si>
  <si>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</si>
  <si>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</si>
  <si>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</si>
  <si>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</si>
  <si>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</si>
  <si>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</si>
  <si>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</si>
  <si>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</si>
  <si>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</si>
  <si>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</si>
  <si>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</si>
  <si>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</si>
  <si>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</si>
  <si>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</si>
  <si>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</si>
  <si>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</si>
  <si>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</si>
  <si>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</si>
  <si>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</si>
  <si>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</si>
  <si>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</si>
  <si>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</si>
  <si>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</si>
  <si>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</si>
  <si>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</si>
  <si>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</si>
  <si>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</si>
  <si>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</si>
  <si>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</si>
  <si>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</si>
  <si>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</si>
  <si>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</si>
  <si>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</si>
  <si>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</si>
  <si>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</si>
  <si>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</si>
  <si>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</si>
  <si>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</si>
  <si>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</si>
  <si>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</si>
  <si>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</si>
  <si>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</si>
  <si>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</si>
  <si>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</si>
  <si>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</si>
  <si>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</si>
  <si>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</si>
  <si>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</si>
  <si>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</si>
  <si>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</si>
  <si>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</si>
  <si>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</si>
  <si>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</si>
  <si>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</si>
  <si>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</si>
  <si>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</si>
  <si>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</si>
  <si>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</si>
  <si>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</si>
  <si>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</si>
  <si>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</si>
  <si>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</si>
  <si>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</si>
  <si>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</si>
  <si>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</si>
  <si>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</si>
  <si>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</si>
  <si>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</si>
  <si>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</si>
  <si>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</si>
  <si>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</si>
  <si>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</si>
  <si>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</si>
  <si>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</si>
  <si>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</si>
  <si>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</si>
  <si>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</si>
  <si>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</si>
  <si>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</si>
  <si>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</si>
  <si>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</si>
  <si>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</si>
  <si>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</si>
  <si>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</si>
  <si>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</si>
  <si>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</si>
  <si>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</si>
  <si>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</si>
  <si>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</si>
  <si>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</si>
  <si>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</si>
  <si>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</si>
  <si>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</si>
  <si>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</si>
  <si>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</si>
  <si>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</si>
  <si>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</si>
  <si>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</si>
  <si>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</si>
  <si>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</si>
  <si>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</si>
  <si>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</si>
  <si>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</si>
  <si>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</si>
  <si>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</si>
  <si>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</si>
  <si>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</si>
  <si>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</si>
  <si>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</si>
  <si>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</si>
  <si>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</si>
  <si>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</si>
  <si>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</si>
  <si>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</si>
  <si>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</si>
  <si>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</si>
  <si>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</si>
  <si>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</si>
  <si>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</si>
  <si>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</si>
  <si>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</si>
  <si>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</si>
  <si>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</si>
  <si>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</si>
  <si>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</si>
  <si>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</si>
  <si>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</si>
  <si>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</si>
  <si>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</si>
  <si>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</si>
  <si>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</si>
  <si>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</si>
  <si>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</si>
  <si>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</si>
  <si>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</si>
  <si>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</si>
  <si>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</si>
  <si>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</si>
  <si>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</si>
  <si>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</si>
  <si>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</si>
  <si>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</si>
  <si>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</si>
  <si>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</si>
  <si>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</si>
  <si>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</si>
  <si>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</si>
  <si>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</si>
  <si>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</si>
  <si>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</si>
  <si>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</si>
  <si>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</si>
  <si>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</si>
  <si>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</si>
  <si>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</si>
  <si>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</si>
  <si>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</si>
  <si>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</si>
  <si>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</si>
  <si>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</si>
  <si>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</si>
  <si>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</si>
  <si>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</si>
  <si>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</si>
  <si>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</si>
  <si>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</si>
  <si>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</si>
  <si>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</si>
  <si>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</si>
  <si>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</si>
  <si>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</si>
  <si>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</si>
  <si>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</si>
  <si>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</si>
  <si>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</si>
  <si>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</si>
  <si>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</si>
  <si>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</si>
  <si>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</si>
  <si>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</si>
  <si>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</si>
  <si>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</si>
  <si>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</si>
  <si>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</si>
  <si>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</si>
  <si>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</si>
  <si>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</si>
  <si>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</si>
  <si>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</si>
  <si>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</si>
  <si>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</si>
  <si>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</si>
  <si>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</si>
  <si>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</si>
  <si>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</si>
  <si>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</si>
  <si>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</si>
  <si>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</si>
  <si>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</si>
  <si>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</si>
  <si>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</si>
  <si>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</si>
  <si>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</si>
  <si>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</si>
  <si>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</si>
  <si>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</si>
  <si>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</si>
  <si>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</si>
  <si>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</si>
  <si>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</si>
  <si>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</si>
  <si>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</si>
  <si>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</si>
  <si>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</si>
  <si>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</si>
  <si>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</si>
  <si>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</si>
  <si>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</si>
  <si>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</si>
  <si>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</si>
  <si>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</si>
  <si>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</si>
  <si>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</si>
  <si>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</si>
  <si>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</si>
  <si>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</si>
  <si>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</si>
  <si>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</si>
  <si>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</si>
  <si>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</si>
  <si>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</si>
  <si>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</si>
  <si>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</si>
  <si>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</si>
  <si>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</si>
  <si>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</si>
  <si>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</si>
  <si>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</si>
  <si>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</si>
  <si>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</si>
  <si>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</si>
  <si>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</si>
  <si>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</si>
  <si>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</si>
  <si>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</si>
  <si>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</si>
  <si>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</si>
  <si>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</si>
  <si>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</si>
  <si>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</si>
  <si>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</si>
  <si>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</si>
  <si>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</si>
  <si>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</si>
  <si>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</si>
  <si>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</si>
  <si>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</si>
  <si>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</si>
  <si>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</si>
  <si>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</si>
  <si>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</si>
  <si>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</si>
  <si>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</si>
  <si>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</si>
  <si>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</si>
  <si>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</si>
  <si>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</si>
  <si>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</si>
  <si>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</si>
  <si>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</si>
  <si>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</si>
  <si>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</si>
  <si>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</si>
  <si>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</si>
  <si>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</si>
  <si>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</si>
  <si>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</si>
  <si>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</si>
  <si>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</si>
  <si>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</si>
  <si>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</si>
  <si>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</si>
  <si>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</si>
  <si>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</si>
  <si>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</si>
  <si>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</si>
  <si>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</si>
  <si>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</si>
  <si>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</si>
  <si>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</si>
  <si>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</si>
  <si>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</si>
  <si>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</si>
  <si>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</si>
  <si>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</si>
  <si>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</si>
  <si>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</si>
  <si>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</si>
  <si>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</si>
  <si>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</si>
  <si>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</si>
  <si>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</si>
  <si>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</si>
  <si>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</si>
  <si>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</si>
  <si>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</si>
  <si>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</si>
  <si>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</si>
  <si>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</si>
  <si>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</si>
  <si>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</si>
  <si>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</si>
  <si>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</si>
  <si>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</si>
  <si>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</si>
  <si>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</si>
  <si>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</si>
  <si>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</si>
  <si>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</si>
  <si>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</si>
  <si>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</si>
  <si>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</si>
  <si>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</si>
  <si>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</si>
  <si>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</si>
  <si>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</si>
  <si>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</si>
  <si>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</si>
  <si>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</si>
  <si>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</si>
  <si>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</si>
  <si>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</si>
  <si>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</si>
  <si>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</si>
  <si>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</si>
  <si>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</si>
  <si>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</si>
  <si>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</si>
  <si>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</si>
  <si>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</si>
  <si>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</si>
  <si>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</si>
  <si>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</si>
  <si>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</si>
  <si>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</si>
  <si>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</si>
  <si>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</si>
  <si>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</si>
  <si>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</si>
  <si>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</si>
  <si>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</si>
  <si>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</si>
  <si>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</si>
  <si>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</si>
  <si>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</si>
  <si>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</si>
  <si>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</si>
  <si>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</si>
  <si>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</si>
  <si>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</si>
  <si>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</si>
  <si>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</si>
  <si>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</si>
  <si>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</si>
  <si>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</si>
  <si>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</si>
  <si>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</si>
  <si>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</si>
  <si>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</si>
  <si>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</si>
  <si>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</si>
  <si>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</si>
  <si>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</si>
  <si>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</si>
  <si>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</si>
  <si>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</si>
  <si>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</si>
  <si>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</si>
  <si>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</si>
  <si>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</si>
  <si>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</si>
  <si>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</si>
  <si>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</si>
  <si>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</si>
  <si>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</si>
  <si>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</si>
  <si>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</si>
  <si>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</si>
  <si>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</si>
  <si>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</si>
  <si>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</si>
  <si>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</si>
  <si>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</si>
  <si>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</si>
  <si>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</si>
  <si>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</si>
  <si>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</si>
  <si>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</si>
  <si>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</si>
  <si>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</si>
  <si>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</si>
  <si>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</si>
  <si>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</si>
  <si>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</si>
  <si>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</si>
  <si>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</si>
  <si>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</si>
  <si>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</si>
  <si>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</si>
  <si>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</si>
  <si>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</si>
  <si>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</si>
  <si>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</si>
  <si>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</si>
  <si>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</si>
  <si>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</si>
  <si>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</si>
  <si>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</si>
  <si>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</si>
  <si>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</si>
  <si>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</si>
  <si>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</si>
  <si>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</si>
  <si>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</si>
  <si>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</si>
  <si>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</si>
  <si>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</si>
  <si>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</si>
  <si>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</si>
  <si>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</si>
  <si>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</si>
  <si>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</si>
  <si>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</si>
  <si>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</si>
  <si>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</si>
  <si>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</si>
  <si>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</si>
  <si>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</si>
  <si>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</si>
  <si>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</si>
  <si>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</si>
  <si>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</si>
  <si>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</si>
  <si>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</si>
  <si>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</si>
  <si>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</si>
  <si>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</si>
  <si>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</si>
  <si>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</si>
  <si>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</si>
  <si>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</si>
  <si>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</si>
  <si>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</si>
  <si>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</si>
  <si>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</si>
  <si>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</si>
  <si>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</si>
  <si>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</si>
  <si>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</si>
  <si>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</si>
  <si>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</si>
  <si>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</si>
  <si>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</si>
  <si>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</si>
  <si>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</si>
  <si>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</si>
  <si>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</si>
  <si>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</si>
  <si>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</si>
  <si>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</si>
  <si>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</si>
  <si>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</si>
  <si>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</si>
  <si>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</si>
  <si>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</si>
  <si>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</si>
  <si>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</si>
  <si>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</si>
  <si>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</si>
  <si>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</si>
  <si>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</si>
  <si>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</si>
  <si>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</si>
  <si>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</si>
  <si>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</si>
  <si>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</si>
  <si>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</si>
  <si>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</si>
  <si>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</si>
  <si>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</si>
  <si>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</si>
  <si>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</si>
  <si>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</si>
  <si>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</si>
  <si>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</si>
  <si>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</si>
  <si>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</si>
  <si>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</si>
  <si>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</si>
  <si>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</si>
  <si>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</si>
  <si>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</si>
  <si>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</si>
  <si>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</si>
  <si>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</si>
  <si>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</si>
  <si>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</si>
  <si>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</si>
  <si>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</si>
  <si>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</si>
  <si>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</si>
  <si>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</si>
  <si>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</si>
  <si>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</si>
  <si>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</si>
  <si>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</si>
  <si>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</si>
  <si>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</si>
  <si>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</si>
  <si>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</si>
  <si>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</si>
  <si>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</si>
  <si>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</si>
  <si>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</si>
  <si>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</si>
  <si>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</si>
  <si>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</si>
  <si>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</si>
  <si>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</si>
  <si>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</si>
  <si>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</si>
  <si>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</si>
  <si>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</si>
  <si>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</si>
  <si>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</si>
  <si>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</si>
  <si>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</si>
  <si>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</si>
  <si>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</si>
  <si>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</si>
  <si>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</si>
  <si>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</si>
  <si>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</si>
  <si>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</si>
  <si>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</si>
  <si>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</si>
  <si>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</si>
  <si>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</si>
  <si>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</si>
  <si>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</si>
  <si>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</si>
  <si>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</si>
  <si>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</si>
  <si>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</si>
  <si>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</si>
  <si>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</si>
  <si>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</si>
  <si>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</si>
  <si>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</si>
  <si>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</si>
  <si>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</si>
  <si>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</si>
  <si>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</si>
  <si>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</si>
  <si>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</si>
  <si>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</si>
  <si>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</si>
  <si>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</si>
  <si>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</si>
  <si>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</si>
  <si>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</si>
  <si>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</si>
  <si>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</si>
  <si>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</si>
  <si>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</si>
  <si>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</si>
  <si>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</si>
  <si>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</si>
  <si>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</si>
  <si>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</si>
  <si>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</si>
  <si>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</si>
  <si>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</si>
  <si>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</si>
  <si>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</si>
  <si>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</si>
  <si>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</si>
  <si>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</si>
  <si>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</si>
  <si>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</si>
  <si>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</si>
  <si>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</si>
  <si>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</si>
  <si>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</si>
  <si>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</si>
  <si>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</si>
  <si>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</si>
  <si>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</si>
  <si>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</si>
  <si>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</si>
  <si>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</si>
  <si>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</si>
  <si>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</si>
  <si>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</si>
  <si>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</si>
  <si>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</si>
  <si>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</si>
  <si>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</si>
  <si>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</si>
  <si>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</si>
  <si>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</si>
  <si>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</si>
  <si>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</si>
  <si>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</si>
  <si>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</si>
  <si>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</si>
  <si>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</si>
  <si>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</si>
  <si>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</si>
  <si>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</si>
  <si>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</si>
  <si>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</si>
  <si>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</si>
  <si>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</si>
  <si>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</si>
  <si>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</si>
  <si>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</si>
  <si>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</si>
  <si>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</si>
  <si>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</si>
  <si>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</si>
  <si>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</si>
  <si>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</si>
  <si>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</si>
  <si>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</si>
  <si>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</si>
  <si>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</si>
  <si>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</si>
  <si>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</si>
  <si>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</si>
  <si>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</si>
  <si>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</si>
  <si>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</si>
  <si>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</si>
  <si>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</si>
  <si>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</si>
  <si>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</si>
  <si>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</si>
  <si>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</si>
  <si>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</si>
  <si>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</si>
  <si>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</si>
  <si>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</si>
  <si>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</si>
  <si>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</si>
  <si>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</si>
  <si>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</si>
  <si>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</si>
  <si>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</si>
  <si>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</si>
  <si>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</si>
  <si>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</si>
  <si>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</si>
  <si>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</si>
  <si>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</si>
  <si>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</si>
  <si>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</si>
  <si>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</si>
  <si>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</si>
  <si>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</si>
  <si>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</si>
  <si>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</si>
  <si>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</si>
  <si>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</si>
  <si>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</si>
  <si>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</si>
  <si>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</si>
  <si>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</si>
  <si>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</si>
  <si>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</si>
  <si>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</si>
  <si>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</si>
  <si>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</si>
  <si>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</si>
  <si>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</si>
  <si>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</si>
  <si>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</si>
  <si>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</si>
  <si>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</si>
  <si>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</si>
  <si>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</si>
  <si>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</si>
  <si>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</si>
  <si>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</si>
  <si>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</si>
  <si>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</si>
  <si>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</si>
  <si>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</si>
  <si>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</si>
  <si>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</si>
  <si>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</si>
  <si>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</si>
  <si>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</si>
  <si>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</si>
  <si>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</si>
  <si>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</si>
  <si>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</si>
  <si>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</si>
  <si>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</si>
  <si>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</si>
  <si>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</si>
  <si>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</si>
  <si>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</si>
  <si>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</si>
  <si>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</si>
  <si>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</si>
  <si>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</si>
  <si>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</si>
  <si>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</si>
  <si>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</si>
  <si>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</si>
  <si>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</si>
  <si>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</si>
  <si>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</si>
  <si>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</si>
  <si>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</si>
  <si>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</si>
  <si>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</si>
  <si>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</si>
  <si>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</si>
  <si>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</si>
  <si>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</si>
  <si>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</si>
  <si>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</si>
  <si>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</si>
  <si>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</si>
  <si>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</si>
  <si>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</si>
  <si>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</si>
  <si>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</si>
  <si>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</si>
  <si>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</si>
  <si>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</si>
  <si>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</si>
  <si>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</si>
  <si>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</si>
  <si>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</si>
  <si>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</si>
  <si>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</si>
  <si>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</si>
  <si>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</si>
  <si>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</si>
  <si>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</si>
  <si>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</si>
  <si>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</si>
  <si>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</si>
  <si>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</si>
  <si>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</si>
  <si>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</si>
  <si>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</si>
  <si>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</si>
  <si>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</si>
  <si>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</si>
  <si>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</si>
  <si>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</si>
  <si>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</si>
  <si>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</si>
  <si>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</si>
  <si>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</si>
  <si>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</si>
  <si>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</si>
  <si>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</si>
  <si>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</si>
  <si>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</si>
  <si>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</si>
  <si>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</si>
  <si>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</si>
  <si>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</si>
  <si>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</si>
  <si>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</si>
  <si>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</si>
  <si>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</si>
  <si>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</si>
  <si>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</si>
  <si>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</si>
  <si>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</si>
  <si>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</si>
  <si>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</si>
  <si>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</si>
  <si>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</si>
  <si>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</si>
  <si>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</si>
  <si>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</si>
  <si>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</si>
  <si>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</si>
  <si>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</si>
  <si>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</si>
  <si>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</si>
  <si>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</si>
  <si>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</si>
  <si>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</si>
  <si>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</si>
  <si>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</si>
  <si>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</si>
  <si>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</si>
  <si>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</si>
  <si>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</si>
  <si>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</si>
  <si>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</si>
  <si>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</si>
  <si>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</si>
  <si>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</si>
  <si>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</si>
  <si>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</si>
  <si>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</si>
  <si>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</si>
  <si>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</si>
  <si>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</si>
  <si>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</si>
  <si>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</si>
  <si>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</si>
  <si>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</si>
  <si>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</si>
  <si>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</si>
  <si>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</si>
  <si>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</si>
  <si>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</si>
  <si>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</si>
  <si>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</si>
  <si>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</si>
  <si>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</si>
  <si>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</si>
  <si>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</si>
  <si>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</si>
  <si>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</si>
  <si>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</si>
  <si>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</si>
  <si>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</si>
  <si>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</si>
  <si>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</si>
  <si>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</si>
  <si>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</si>
  <si>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</si>
  <si>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</si>
  <si>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</si>
  <si>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</si>
  <si>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</si>
  <si>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</si>
  <si>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</si>
  <si>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</si>
  <si>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</si>
  <si>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</si>
  <si>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</si>
  <si>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</si>
  <si>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</si>
  <si>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</si>
  <si>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</si>
  <si>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</si>
  <si>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</si>
  <si>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</si>
  <si>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</si>
  <si>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</si>
  <si>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</si>
  <si>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</si>
  <si>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</si>
  <si>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</si>
  <si>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</si>
  <si>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</si>
  <si>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</si>
  <si>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</si>
  <si>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</si>
  <si>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</si>
  <si>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</si>
  <si>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</si>
  <si>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</si>
  <si>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</si>
  <si>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</si>
  <si>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</si>
  <si>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</si>
  <si>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</si>
  <si>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</si>
  <si>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</si>
  <si>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</si>
  <si>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</si>
  <si>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</si>
  <si>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</si>
  <si>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</si>
  <si>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</si>
  <si>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</si>
  <si>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</si>
  <si>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</si>
  <si>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</si>
  <si>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</si>
  <si>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</si>
  <si>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</si>
  <si>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</si>
  <si>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</si>
  <si>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</si>
  <si>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</si>
  <si>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</si>
  <si>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</si>
  <si>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</si>
  <si>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</si>
  <si>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</si>
  <si>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</si>
  <si>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</si>
  <si>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</si>
  <si>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</si>
  <si>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</si>
  <si>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</si>
  <si>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</si>
  <si>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</si>
  <si>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</si>
  <si>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</si>
  <si>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</si>
  <si>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</si>
  <si>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</si>
  <si>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</si>
  <si>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</si>
  <si>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</si>
  <si>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</si>
  <si>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</si>
  <si>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</si>
  <si>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</si>
  <si>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</si>
  <si>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</si>
  <si>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</si>
  <si>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</si>
  <si>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</si>
  <si>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</si>
  <si>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</si>
  <si>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</si>
  <si>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</si>
  <si>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</si>
  <si>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</si>
  <si>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</si>
  <si>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</si>
  <si>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</si>
  <si>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</si>
  <si>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</si>
  <si>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</si>
  <si>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</si>
  <si>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</si>
  <si>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</si>
  <si>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</si>
  <si>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</si>
  <si>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</si>
  <si>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</si>
  <si>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</si>
  <si>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</si>
  <si>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</si>
  <si>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</si>
  <si>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</si>
  <si>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</si>
  <si>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</si>
  <si>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</si>
  <si>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</si>
  <si>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</si>
  <si>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</si>
  <si>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</si>
  <si>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</si>
  <si>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</si>
  <si>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</si>
  <si>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</si>
  <si>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</si>
  <si>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</si>
  <si>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</si>
  <si>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</si>
  <si>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</si>
  <si>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</si>
  <si>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</si>
  <si>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</si>
  <si>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</si>
  <si>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</si>
  <si>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</si>
  <si>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</si>
  <si>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</si>
  <si>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</si>
  <si>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</si>
  <si>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</si>
  <si>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</si>
  <si>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</si>
  <si>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</si>
  <si>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</si>
  <si>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</si>
  <si>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</si>
  <si>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</si>
  <si>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</si>
  <si>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</si>
  <si>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</si>
  <si>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</si>
  <si>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</si>
  <si>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</si>
  <si>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</si>
  <si>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</si>
  <si>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</si>
  <si>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</si>
  <si>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</si>
  <si>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</si>
  <si>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</si>
  <si>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</si>
  <si>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</si>
  <si>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</si>
  <si>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</si>
  <si>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</si>
  <si>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</si>
  <si>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</si>
  <si>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</si>
  <si>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</si>
  <si>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</si>
  <si>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</si>
  <si>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</si>
  <si>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</si>
  <si>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</si>
  <si>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</si>
  <si>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</si>
  <si>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</si>
  <si>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</si>
  <si>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</si>
  <si>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</si>
  <si>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</si>
  <si>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</si>
  <si>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</si>
  <si>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</si>
  <si>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</si>
  <si>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</si>
  <si>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</si>
  <si>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</si>
  <si>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</si>
  <si>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</si>
  <si>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</si>
  <si>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</si>
  <si>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</si>
  <si>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</si>
  <si>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</si>
  <si>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</si>
  <si>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</si>
  <si>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</si>
  <si>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</si>
  <si>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</si>
  <si>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</si>
  <si>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</si>
  <si>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</si>
  <si>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</si>
  <si>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</si>
  <si>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</si>
  <si>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</si>
  <si>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</si>
  <si>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</si>
  <si>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</si>
  <si>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</si>
  <si>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</si>
  <si>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</si>
  <si>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</si>
  <si>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</si>
  <si>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</si>
  <si>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</si>
  <si>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</si>
  <si>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</si>
  <si>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</si>
  <si>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</si>
  <si>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</si>
  <si>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</si>
  <si>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</si>
  <si>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</si>
  <si>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</si>
  <si>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</si>
  <si>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</si>
  <si>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</si>
  <si>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</si>
  <si>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</si>
  <si>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</si>
  <si>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</si>
  <si>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</si>
  <si>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</si>
  <si>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</si>
  <si>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</si>
  <si>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</si>
  <si>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</si>
  <si>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</si>
  <si>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</si>
  <si>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</si>
  <si>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</si>
  <si>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</si>
  <si>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</si>
  <si>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</si>
  <si>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</si>
  <si>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</si>
  <si>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</si>
  <si>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</si>
  <si>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</si>
  <si>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</si>
  <si>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</si>
  <si>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</si>
  <si>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</si>
  <si>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</si>
  <si>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</si>
  <si>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</si>
  <si>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</si>
  <si>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</si>
  <si>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</si>
  <si>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</si>
  <si>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</si>
  <si>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</si>
  <si>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</si>
  <si>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</si>
  <si>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</si>
  <si>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</si>
  <si>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</si>
  <si>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</si>
  <si>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</si>
  <si>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</si>
  <si>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</si>
  <si>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</si>
  <si>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</si>
  <si>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</si>
  <si>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</si>
  <si>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</si>
  <si>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</si>
  <si>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</si>
  <si>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</si>
  <si>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</si>
  <si>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</si>
  <si>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</si>
  <si>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</si>
  <si>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</si>
  <si>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</si>
  <si>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</si>
  <si>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</si>
  <si>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</si>
  <si>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</si>
  <si>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</si>
  <si>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</si>
  <si>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</si>
  <si>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</si>
  <si>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</si>
  <si>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</si>
  <si>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</si>
  <si>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</si>
  <si>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</si>
  <si>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</si>
  <si>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</si>
  <si>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</si>
  <si>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</si>
  <si>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</si>
  <si>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</si>
  <si>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</si>
  <si>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</si>
  <si>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</si>
  <si>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</si>
  <si>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</si>
  <si>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</si>
  <si>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</si>
  <si>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</si>
  <si>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</si>
  <si>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</si>
  <si>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</si>
  <si>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</si>
  <si>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</si>
  <si>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</si>
  <si>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</si>
  <si>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</si>
  <si>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</si>
  <si>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</si>
  <si>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</si>
  <si>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</si>
  <si>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</si>
  <si>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</si>
  <si>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</si>
  <si>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</si>
  <si>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</si>
  <si>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</si>
  <si>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</si>
  <si>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</si>
  <si>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</si>
  <si>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</si>
  <si>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</si>
  <si>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</si>
  <si>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</si>
  <si>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</si>
  <si>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</si>
  <si>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</si>
  <si>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</si>
  <si>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</si>
  <si>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</si>
  <si>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</si>
  <si>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</si>
  <si>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</si>
  <si>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</si>
  <si>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</si>
  <si>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</si>
  <si>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</si>
  <si>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</si>
  <si>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</si>
  <si>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</si>
  <si>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</si>
  <si>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</si>
  <si>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</si>
  <si>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</si>
  <si>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</si>
  <si>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</si>
  <si>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</si>
  <si>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</si>
  <si>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</si>
  <si>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</si>
  <si>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</si>
  <si>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</si>
  <si>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</si>
  <si>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</si>
  <si>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</si>
  <si>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</si>
  <si>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</si>
  <si>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</si>
  <si>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</si>
  <si>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</si>
  <si>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</si>
  <si>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</si>
  <si>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</si>
  <si>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</si>
  <si>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</si>
  <si>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</si>
  <si>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</si>
  <si>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</si>
  <si>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</si>
  <si>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</si>
  <si>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</si>
  <si>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</si>
  <si>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</si>
  <si>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</si>
  <si>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</si>
  <si>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</si>
  <si>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</si>
  <si>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</si>
  <si>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</si>
  <si>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</si>
  <si>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</si>
  <si>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</si>
  <si>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</si>
  <si>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</si>
  <si>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</si>
  <si>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</si>
  <si>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</si>
  <si>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</si>
  <si>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</si>
  <si>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</si>
  <si>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</si>
  <si>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</si>
  <si>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</si>
  <si>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</si>
  <si>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</si>
  <si>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</si>
  <si>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</si>
  <si>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</si>
  <si>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</si>
  <si>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</si>
  <si>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</si>
  <si>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</si>
  <si>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</si>
  <si>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</si>
  <si>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</si>
  <si>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</si>
  <si>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</si>
  <si>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</si>
  <si>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</si>
  <si>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</si>
  <si>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</si>
  <si>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</si>
  <si>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</si>
  <si>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</si>
  <si>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</si>
  <si>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</si>
  <si>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</si>
  <si>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</si>
  <si>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</si>
  <si>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</si>
  <si>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</si>
  <si>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</si>
  <si>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</si>
  <si>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</si>
  <si>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</si>
  <si>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</si>
  <si>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</si>
  <si>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</si>
  <si>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</si>
  <si>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</si>
  <si>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</si>
  <si>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</si>
  <si>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</si>
  <si>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</si>
  <si>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</si>
  <si>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</si>
  <si>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</si>
  <si>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</si>
  <si>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</si>
  <si>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</si>
  <si>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</si>
  <si>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</si>
  <si>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</si>
  <si>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</si>
  <si>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</si>
  <si>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</si>
  <si>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</si>
  <si>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</si>
  <si>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</si>
  <si>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</si>
  <si>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</si>
  <si>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</si>
  <si>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</si>
  <si>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</si>
  <si>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</si>
  <si>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</si>
  <si>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</si>
  <si>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</si>
  <si>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</si>
  <si>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</si>
  <si>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</si>
  <si>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</si>
  <si>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</si>
  <si>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</si>
  <si>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</si>
  <si>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</si>
  <si>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</si>
  <si>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</si>
  <si>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</si>
  <si>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</si>
  <si>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</si>
  <si>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</si>
  <si>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</si>
  <si>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</si>
  <si>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</si>
  <si>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</si>
  <si>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</si>
  <si>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</si>
  <si>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</si>
  <si>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</si>
  <si>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</si>
  <si>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</si>
  <si>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</si>
  <si>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</si>
  <si>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</si>
  <si>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</si>
  <si>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</si>
  <si>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</si>
  <si>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</si>
  <si>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</si>
  <si>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</si>
  <si>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</si>
  <si>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</si>
  <si>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</si>
  <si>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</si>
  <si>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</si>
  <si>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</si>
  <si>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</si>
  <si>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</si>
  <si>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</si>
  <si>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</si>
  <si>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</si>
  <si>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</si>
  <si>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</si>
  <si>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</si>
  <si>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</si>
  <si>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</si>
  <si>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</si>
  <si>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</si>
  <si>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</si>
  <si>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</si>
  <si>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</si>
  <si>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</si>
  <si>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</si>
  <si>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</si>
  <si>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</si>
  <si>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</si>
  <si>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</si>
  <si>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</si>
  <si>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</si>
  <si>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</si>
  <si>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</si>
  <si>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</si>
  <si>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</si>
  <si>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</si>
  <si>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</si>
  <si>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</si>
  <si>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</si>
  <si>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</si>
  <si>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</si>
  <si>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</si>
  <si>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</si>
  <si>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</si>
  <si>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</si>
  <si>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</si>
  <si>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</si>
  <si>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</si>
  <si>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</si>
  <si>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</si>
  <si>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</si>
  <si>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</si>
  <si>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</si>
  <si>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</si>
  <si>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</si>
  <si>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</si>
  <si>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</si>
  <si>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</si>
  <si>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</si>
  <si>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</si>
  <si>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</si>
  <si>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</si>
  <si>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</si>
  <si>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</si>
  <si>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</si>
  <si>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</si>
  <si>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</si>
  <si>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</si>
  <si>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</si>
  <si>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</si>
  <si>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</si>
  <si>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</si>
  <si>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</si>
  <si>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</si>
  <si>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</si>
  <si>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</si>
  <si>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</si>
  <si>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</si>
  <si>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</si>
  <si>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</si>
  <si>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</si>
  <si>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</si>
  <si>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</si>
  <si>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</si>
  <si>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</si>
  <si>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</si>
  <si>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</si>
  <si>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</si>
  <si>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</si>
  <si>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</si>
  <si>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</si>
  <si>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</si>
  <si>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</si>
  <si>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</si>
  <si>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</si>
  <si>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</si>
  <si>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</si>
  <si>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</si>
  <si>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</si>
  <si>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</si>
  <si>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</si>
  <si>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</si>
  <si>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</si>
  <si>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</si>
  <si>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</si>
  <si>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</si>
  <si>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</si>
  <si>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</si>
  <si>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</si>
  <si>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</si>
  <si>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</si>
  <si>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</si>
  <si>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</si>
  <si>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</si>
  <si>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</si>
  <si>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</si>
  <si>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</si>
  <si>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</si>
  <si>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</si>
  <si>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</si>
  <si>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</si>
  <si>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</si>
  <si>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</si>
  <si>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</si>
  <si>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</si>
  <si>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</si>
  <si>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</si>
  <si>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</si>
  <si>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</si>
  <si>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</si>
  <si>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</si>
  <si>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</si>
  <si>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</si>
  <si>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</si>
  <si>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</si>
  <si>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</si>
  <si>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</si>
  <si>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</si>
  <si>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</si>
  <si>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</si>
  <si>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</si>
  <si>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</si>
  <si>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</si>
  <si>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</si>
  <si>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</si>
  <si>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</si>
  <si>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</si>
  <si>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</si>
  <si>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</si>
  <si>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</si>
  <si>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</si>
  <si>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</si>
  <si>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</si>
  <si>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</si>
  <si>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</si>
  <si>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</si>
  <si>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</si>
  <si>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</si>
  <si>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</si>
  <si>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</si>
  <si>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</si>
  <si>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</si>
  <si>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</si>
  <si>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</si>
  <si>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</si>
  <si>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</si>
  <si>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</si>
  <si>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</si>
  <si>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</si>
  <si>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</si>
  <si>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</si>
  <si>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</si>
  <si>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</si>
  <si>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</si>
  <si>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</si>
  <si>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</si>
  <si>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</si>
  <si>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</si>
  <si>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</si>
  <si>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</si>
  <si>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</si>
  <si>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</si>
  <si>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</si>
  <si>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</si>
  <si>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</si>
  <si>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</si>
  <si>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</si>
  <si>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</si>
  <si>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</si>
  <si>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</si>
  <si>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</si>
  <si>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</si>
  <si>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</si>
  <si>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</si>
  <si>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</si>
  <si>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</si>
  <si>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</si>
  <si>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</si>
  <si>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</si>
  <si>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</si>
  <si>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</si>
  <si>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</si>
  <si>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</si>
  <si>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</si>
  <si>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</si>
  <si>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</si>
  <si>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</si>
  <si>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</si>
  <si>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</si>
  <si>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</si>
  <si>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</si>
  <si>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</si>
  <si>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</si>
  <si>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</si>
  <si>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</si>
  <si>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</si>
  <si>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</si>
  <si>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</si>
  <si>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</si>
  <si>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</si>
  <si>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</si>
  <si>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</si>
  <si>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</si>
  <si>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</si>
  <si>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</si>
  <si>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</si>
  <si>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</si>
  <si>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</si>
  <si>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</si>
  <si>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</si>
  <si>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</si>
  <si>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</si>
  <si>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</si>
  <si>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</si>
  <si>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</si>
  <si>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</si>
  <si>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</si>
  <si>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</si>
  <si>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</si>
  <si>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</si>
  <si>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</si>
  <si>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</si>
  <si>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</si>
  <si>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</si>
  <si>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</si>
  <si>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</si>
  <si>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</si>
  <si>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</si>
  <si>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</si>
  <si>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</si>
  <si>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</si>
  <si>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</si>
  <si>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</si>
  <si>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</si>
  <si>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</si>
  <si>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</si>
  <si>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</si>
  <si>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</si>
  <si>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</si>
  <si>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</si>
  <si>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</si>
  <si>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</si>
  <si>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</si>
  <si>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</si>
  <si>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</si>
  <si>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</si>
  <si>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</si>
  <si>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</si>
  <si>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</si>
  <si>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</si>
  <si>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</si>
  <si>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</si>
  <si>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</si>
  <si>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</si>
  <si>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</si>
  <si>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</si>
  <si>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</si>
  <si>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</si>
  <si>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</si>
  <si>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</si>
  <si>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</si>
  <si>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</si>
  <si>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</si>
  <si>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</si>
  <si>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</si>
  <si>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</si>
  <si>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</si>
  <si>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</si>
  <si>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</si>
  <si>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</si>
  <si>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</si>
  <si>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</si>
  <si>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</si>
  <si>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</si>
  <si>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</si>
  <si>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</si>
  <si>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</si>
  <si>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</si>
  <si>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</si>
  <si>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</si>
  <si>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</si>
  <si>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</si>
  <si>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</si>
  <si>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</si>
  <si>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</si>
  <si>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</si>
  <si>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</si>
  <si>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</si>
  <si>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</si>
  <si>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</si>
  <si>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</si>
  <si>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</si>
  <si>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</si>
  <si>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</si>
  <si>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</si>
  <si>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</si>
  <si>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</si>
  <si>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</si>
  <si>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</si>
  <si>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</si>
  <si>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</si>
  <si>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</si>
  <si>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</si>
  <si>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</si>
  <si>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</si>
  <si>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</si>
  <si>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</si>
  <si>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</si>
  <si>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</si>
  <si>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</si>
  <si>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</si>
  <si>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</si>
  <si>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</si>
  <si>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</si>
  <si>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</si>
  <si>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</si>
  <si>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</si>
  <si>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</si>
  <si>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</si>
  <si>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</si>
  <si>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</si>
  <si>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</si>
  <si>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</si>
  <si>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</si>
  <si>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</si>
  <si>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</si>
  <si>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</si>
  <si>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</si>
  <si>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</si>
  <si>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</si>
  <si>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</si>
  <si>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</si>
  <si>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</si>
  <si>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</si>
  <si>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</si>
  <si>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</si>
  <si>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</si>
  <si>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</si>
  <si>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</si>
  <si>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</si>
  <si>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</si>
  <si>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</si>
  <si>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</si>
  <si>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</si>
  <si>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</si>
  <si>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</si>
  <si>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</si>
  <si>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</si>
  <si>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</si>
  <si>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</si>
  <si>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</si>
  <si>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</si>
  <si>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</si>
  <si>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</si>
  <si>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</si>
  <si>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</si>
  <si>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</si>
  <si>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</si>
  <si>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</si>
  <si>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</si>
  <si>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</si>
  <si>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</si>
  <si>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</si>
  <si>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</si>
  <si>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</si>
  <si>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</si>
  <si>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</si>
  <si>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</si>
  <si>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</si>
  <si>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</si>
  <si>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</si>
  <si>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</si>
  <si>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</si>
  <si>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</si>
  <si>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</si>
  <si>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</si>
  <si>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</si>
  <si>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</si>
  <si>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</si>
  <si>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</si>
  <si>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</si>
  <si>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</si>
  <si>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</si>
  <si>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</si>
  <si>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</si>
  <si>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</si>
  <si>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</si>
  <si>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</si>
  <si>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</si>
  <si>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</si>
  <si>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</si>
  <si>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</si>
  <si>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</si>
  <si>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</si>
  <si>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</si>
  <si>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</si>
  <si>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</si>
  <si>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</si>
  <si>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</si>
  <si>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</si>
  <si>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</si>
  <si>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</si>
  <si>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</si>
  <si>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</si>
  <si>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</si>
  <si>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</si>
  <si>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</si>
  <si>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</si>
  <si>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</si>
  <si>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</si>
  <si>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</si>
  <si>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</si>
  <si>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</si>
  <si>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</si>
  <si>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</si>
  <si>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</si>
  <si>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</si>
  <si>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</si>
  <si>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</si>
  <si>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</si>
  <si>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</si>
  <si>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</si>
  <si>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</si>
  <si>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</si>
  <si>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</si>
  <si>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</si>
  <si>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</si>
  <si>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</si>
  <si>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</si>
  <si>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</si>
  <si>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</si>
  <si>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</si>
  <si>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</si>
  <si>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</si>
  <si>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</si>
  <si>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</si>
  <si>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</si>
  <si>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</si>
  <si>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</si>
  <si>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</si>
  <si>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</si>
  <si>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</si>
  <si>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</si>
  <si>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</si>
  <si>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</si>
  <si>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</si>
  <si>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</si>
  <si>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</si>
  <si>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</si>
  <si>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</si>
  <si>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</si>
  <si>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</si>
  <si>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</si>
  <si>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</si>
  <si>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</si>
  <si>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</si>
  <si>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</si>
  <si>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</si>
  <si>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</si>
  <si>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</si>
  <si>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</si>
  <si>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</si>
  <si>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</si>
  <si>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</si>
  <si>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</si>
  <si>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</si>
  <si>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</si>
  <si>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</si>
  <si>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</si>
  <si>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</si>
  <si>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</si>
  <si>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</si>
  <si>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</si>
  <si>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</si>
  <si>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</si>
  <si>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</si>
  <si>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</si>
  <si>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</si>
  <si>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</si>
  <si>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</si>
  <si>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</si>
  <si>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</si>
  <si>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</si>
  <si>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</si>
  <si>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</si>
  <si>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</si>
  <si>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</si>
  <si>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</si>
  <si>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</si>
  <si>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</si>
  <si>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</si>
  <si>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</si>
  <si>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</si>
  <si>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</si>
  <si>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</si>
  <si>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</si>
  <si>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</si>
  <si>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</si>
  <si>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</si>
  <si>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</si>
  <si>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</si>
  <si>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</si>
  <si>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</si>
  <si>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</si>
  <si>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</si>
  <si>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</si>
  <si>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</si>
  <si>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</si>
  <si>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</si>
  <si>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</si>
  <si>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</si>
  <si>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</si>
  <si>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</si>
  <si>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</si>
  <si>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</si>
  <si>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</si>
  <si>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</si>
  <si>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</si>
  <si>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</si>
  <si>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</si>
  <si>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</si>
  <si>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</si>
  <si>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</si>
  <si>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</si>
  <si>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</si>
  <si>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</si>
  <si>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</si>
  <si>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</si>
  <si>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</si>
  <si>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</si>
  <si>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</si>
  <si>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</si>
  <si>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</si>
  <si>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</si>
  <si>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</si>
  <si>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</si>
  <si>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</si>
  <si>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</si>
  <si>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</si>
  <si>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</si>
  <si>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</si>
  <si>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</si>
  <si>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</si>
  <si>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</si>
  <si>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</si>
  <si>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</si>
  <si>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</si>
  <si>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</si>
  <si>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</si>
  <si>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</si>
  <si>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</si>
  <si>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</si>
  <si>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</si>
  <si>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</si>
  <si>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</si>
  <si>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</si>
  <si>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</si>
  <si>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</si>
  <si>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</si>
  <si>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</si>
  <si>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</si>
  <si>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</si>
  <si>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</si>
  <si>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</si>
  <si>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</si>
  <si>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</si>
  <si>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</si>
  <si>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</si>
  <si>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</si>
  <si>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</si>
  <si>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</si>
  <si>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</si>
  <si>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</si>
  <si>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</si>
  <si>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</si>
  <si>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</si>
  <si>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</si>
  <si>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</si>
  <si>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</si>
  <si>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</si>
  <si>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</si>
  <si>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</si>
  <si>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</si>
  <si>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</si>
  <si>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</si>
  <si>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</si>
  <si>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</si>
  <si>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</si>
  <si>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</si>
  <si>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</si>
  <si>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</si>
  <si>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</si>
  <si>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</si>
  <si>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</si>
  <si>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</si>
  <si>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</si>
  <si>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</si>
  <si>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</si>
  <si>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</si>
  <si>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</si>
  <si>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</si>
  <si>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</si>
  <si>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</si>
  <si>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</si>
  <si>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</si>
  <si>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</si>
  <si>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</si>
  <si>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</si>
  <si>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</si>
  <si>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</si>
  <si>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</si>
  <si>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</si>
  <si>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</si>
  <si>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</si>
  <si>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</si>
  <si>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</si>
  <si>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</si>
  <si>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</si>
  <si>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</si>
  <si>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</si>
  <si>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</si>
  <si>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</si>
  <si>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</si>
  <si>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</si>
  <si>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</si>
  <si>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</si>
  <si>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</si>
  <si>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</si>
  <si>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</si>
  <si>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</si>
  <si>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</si>
  <si>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</si>
  <si>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</si>
  <si>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</si>
  <si>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</si>
  <si>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</si>
  <si>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</si>
  <si>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</si>
  <si>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</si>
  <si>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</si>
  <si>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</si>
  <si>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</si>
  <si>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</si>
  <si>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</si>
  <si>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</si>
  <si>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</si>
  <si>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</si>
  <si>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</si>
  <si>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</si>
  <si>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</si>
  <si>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</si>
  <si>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</si>
  <si>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</si>
  <si>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</si>
  <si>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</si>
  <si>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</si>
  <si>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</si>
  <si>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</si>
  <si>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</si>
  <si>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</si>
  <si>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</si>
  <si>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</si>
  <si>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</si>
  <si>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</si>
  <si>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</si>
  <si>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</si>
  <si>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</si>
  <si>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</si>
  <si>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</si>
  <si>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</si>
  <si>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</si>
  <si>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</si>
  <si>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</si>
  <si>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</si>
  <si>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</si>
  <si>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</si>
  <si>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</si>
  <si>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</si>
  <si>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</si>
  <si>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</si>
  <si>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</si>
  <si>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</si>
  <si>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</si>
  <si>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</si>
  <si>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</si>
  <si>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</si>
  <si>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</si>
  <si>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</si>
  <si>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</si>
  <si>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</si>
  <si>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</si>
  <si>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</si>
  <si>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</si>
  <si>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</si>
  <si>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</si>
  <si>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</si>
  <si>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</si>
  <si>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</si>
  <si>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</si>
  <si>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</si>
  <si>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</si>
  <si>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</si>
  <si>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</si>
  <si>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</si>
  <si>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</si>
  <si>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</si>
  <si>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</si>
  <si>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</si>
  <si>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</si>
  <si>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</si>
  <si>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</si>
  <si>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</si>
  <si>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</si>
  <si>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</si>
  <si>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</si>
  <si>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</si>
  <si>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</si>
  <si>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</si>
  <si>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</si>
  <si>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</si>
  <si>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</si>
  <si>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</si>
  <si>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</si>
  <si>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</si>
  <si>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</si>
  <si>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</si>
  <si>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</si>
  <si>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</si>
  <si>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</si>
  <si>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</si>
  <si>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</si>
  <si>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</si>
  <si>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</si>
  <si>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</si>
  <si>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</si>
  <si>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</si>
  <si>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</si>
  <si>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</si>
  <si>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</si>
  <si>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</si>
  <si>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</si>
  <si>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</si>
  <si>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</si>
  <si>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</si>
  <si>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</si>
  <si>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</si>
  <si>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</si>
  <si>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</si>
  <si>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</si>
  <si>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</si>
  <si>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</si>
  <si>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</si>
  <si>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</si>
  <si>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</si>
  <si>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</si>
  <si>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</si>
  <si>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</si>
  <si>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</si>
  <si>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</si>
  <si>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</si>
  <si>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</si>
  <si>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</si>
  <si>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</si>
  <si>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</si>
  <si>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</si>
  <si>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</si>
  <si>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</si>
  <si>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</si>
  <si>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</si>
  <si>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</si>
  <si>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</si>
  <si>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</si>
  <si>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</si>
  <si>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</si>
  <si>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</si>
  <si>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</si>
  <si>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</si>
  <si>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</si>
  <si>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</si>
  <si>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</si>
  <si>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</si>
  <si>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</si>
  <si>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</si>
  <si>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</si>
  <si>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</si>
  <si>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</si>
  <si>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</si>
  <si>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</si>
  <si>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</si>
  <si>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</si>
  <si>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</si>
  <si>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</si>
  <si>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</si>
  <si>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</si>
  <si>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</si>
  <si>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</si>
  <si>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</si>
  <si>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</si>
  <si>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</si>
  <si>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</si>
  <si>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</si>
  <si>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</si>
  <si>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</si>
  <si>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</si>
  <si>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</si>
  <si>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</si>
  <si>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</si>
  <si>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</si>
  <si>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</si>
  <si>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</si>
  <si>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</si>
  <si>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</si>
  <si>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</si>
  <si>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</si>
  <si>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</si>
  <si>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</si>
  <si>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</si>
  <si>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</si>
  <si>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</si>
  <si>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</si>
  <si>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</si>
  <si>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</si>
  <si>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</si>
  <si>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</si>
  <si>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</si>
  <si>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</si>
  <si>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</si>
  <si>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</si>
  <si>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</si>
  <si>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</si>
  <si>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</si>
  <si>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</si>
  <si>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</si>
  <si>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</si>
  <si>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</si>
  <si>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</si>
  <si>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</si>
  <si>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</si>
  <si>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</si>
  <si>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</si>
  <si>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</si>
  <si>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</si>
  <si>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</si>
  <si>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</si>
  <si>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</si>
  <si>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</si>
  <si>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</si>
  <si>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</si>
  <si>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</si>
  <si>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</si>
  <si>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</si>
  <si>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</si>
  <si>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</si>
  <si>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</si>
  <si>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</si>
  <si>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</si>
  <si>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</si>
  <si>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</si>
  <si>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</si>
  <si>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</si>
  <si>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</si>
  <si>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</si>
  <si>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</si>
  <si>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</si>
  <si>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</si>
  <si>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</si>
  <si>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</si>
  <si>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</si>
  <si>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</si>
  <si>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</si>
  <si>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</si>
  <si>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</si>
  <si>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</si>
  <si>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</si>
  <si>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</si>
  <si>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</si>
  <si>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</si>
  <si>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</si>
  <si>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</si>
  <si>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</si>
  <si>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</si>
  <si>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</si>
  <si>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</si>
  <si>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</si>
  <si>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</si>
  <si>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</si>
  <si>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</si>
  <si>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</si>
  <si>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</si>
  <si>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</si>
  <si>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</si>
  <si>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</si>
  <si>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</si>
  <si>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</si>
  <si>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</si>
  <si>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</si>
  <si>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</si>
  <si>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</si>
  <si>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</si>
  <si>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</si>
  <si>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</si>
  <si>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</si>
  <si>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</si>
  <si>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</si>
  <si>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</si>
  <si>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</si>
  <si>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</si>
  <si>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</si>
  <si>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</si>
  <si>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</si>
  <si>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</si>
  <si>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</si>
  <si>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</si>
  <si>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</si>
  <si>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</si>
  <si>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</si>
  <si>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</si>
  <si>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</si>
  <si>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</si>
  <si>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</si>
  <si>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</si>
  <si>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</si>
  <si>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</si>
  <si>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</si>
  <si>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</si>
  <si>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</si>
  <si>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</si>
  <si>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</si>
  <si>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</si>
  <si>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</si>
  <si>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</si>
  <si>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</si>
  <si>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</si>
  <si>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</si>
  <si>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</si>
  <si>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</si>
  <si>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</si>
  <si>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</si>
  <si>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</si>
  <si>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</si>
  <si>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</si>
  <si>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</si>
  <si>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</si>
  <si>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</si>
  <si>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</si>
  <si>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</si>
  <si>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</si>
  <si>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</si>
  <si>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</si>
  <si>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</si>
  <si>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</si>
  <si>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</si>
  <si>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</si>
  <si>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</si>
  <si>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</si>
  <si>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</si>
  <si>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</si>
  <si>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</si>
  <si>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</si>
  <si>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</si>
  <si>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</si>
  <si>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</si>
  <si>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</si>
  <si>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</si>
  <si>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</si>
  <si>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</si>
  <si>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</si>
  <si>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</si>
  <si>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</si>
  <si>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</si>
  <si>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</si>
  <si>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</si>
  <si>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</si>
  <si>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</si>
  <si>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</si>
  <si>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</si>
  <si>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</si>
  <si>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</si>
  <si>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</si>
  <si>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</si>
  <si>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</si>
  <si>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</si>
  <si>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</si>
  <si>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</si>
  <si>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</si>
  <si>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</si>
  <si>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</si>
  <si>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</si>
  <si>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</si>
  <si>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</si>
  <si>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</si>
  <si>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</si>
  <si>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</si>
  <si>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</si>
  <si>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</si>
  <si>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</si>
  <si>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</si>
  <si>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</si>
  <si>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</si>
  <si>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</si>
  <si>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</si>
  <si>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</si>
  <si>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</si>
  <si>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</si>
  <si>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</si>
  <si>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</si>
  <si>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</si>
  <si>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</si>
  <si>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</si>
  <si>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</si>
  <si>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</si>
  <si>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</si>
  <si>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</si>
  <si>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</si>
  <si>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</si>
  <si>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</si>
  <si>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</si>
  <si>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</si>
  <si>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</si>
  <si>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</si>
  <si>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</si>
  <si>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</si>
  <si>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</si>
  <si>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</si>
  <si>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</si>
  <si>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</si>
  <si>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</si>
  <si>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</si>
  <si>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</si>
  <si>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</si>
  <si>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</si>
  <si>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</si>
  <si>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</si>
  <si>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</si>
  <si>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</si>
  <si>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</si>
  <si>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</si>
  <si>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</si>
  <si>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</si>
  <si>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</si>
  <si>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</si>
  <si>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</si>
  <si>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</si>
  <si>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</si>
  <si>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</si>
  <si>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</si>
  <si>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</si>
  <si>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</si>
  <si>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</si>
  <si>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</si>
  <si>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</si>
  <si>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</si>
  <si>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</si>
  <si>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</si>
  <si>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</si>
  <si>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</si>
  <si>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</si>
  <si>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</si>
  <si>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</si>
  <si>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</si>
  <si>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</si>
  <si>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</si>
  <si>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</si>
  <si>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</si>
  <si>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</si>
  <si>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</si>
  <si>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</si>
  <si>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</si>
  <si>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</si>
  <si>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</si>
  <si>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</si>
  <si>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</si>
  <si>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</si>
  <si>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</si>
  <si>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</si>
  <si>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</si>
  <si>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</si>
  <si>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</si>
  <si>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</si>
  <si>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</si>
  <si>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</si>
  <si>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</si>
  <si>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</si>
  <si>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</si>
  <si>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</si>
  <si>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</si>
  <si>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</si>
  <si>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</si>
  <si>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</si>
  <si>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</si>
  <si>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</si>
  <si>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</si>
  <si>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</si>
  <si>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</si>
  <si>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</si>
  <si>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</si>
  <si>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</si>
  <si>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</si>
  <si>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</si>
  <si>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</si>
  <si>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</si>
  <si>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</si>
  <si>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</si>
  <si>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</si>
  <si>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</si>
  <si>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</si>
  <si>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</si>
  <si>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</si>
  <si>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</si>
  <si>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</si>
  <si>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</si>
  <si>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</si>
  <si>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</si>
  <si>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</si>
  <si>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</si>
  <si>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</si>
  <si>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</si>
  <si>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</si>
  <si>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</si>
  <si>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</si>
  <si>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</si>
  <si>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</si>
  <si>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</si>
  <si>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</si>
  <si>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</si>
  <si>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</si>
  <si>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</si>
  <si>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</si>
  <si>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</si>
  <si>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</si>
  <si>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</si>
  <si>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</si>
  <si>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</si>
  <si>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</si>
  <si>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</si>
  <si>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</si>
  <si>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</si>
  <si>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</si>
  <si>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</si>
  <si>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</si>
  <si>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</si>
  <si>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</si>
  <si>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</si>
  <si>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</si>
  <si>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</si>
  <si>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</si>
  <si>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</si>
  <si>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</si>
  <si>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</si>
  <si>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</si>
  <si>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</si>
  <si>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</si>
  <si>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</si>
  <si>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</si>
  <si>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</si>
  <si>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</si>
  <si>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</si>
  <si>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</si>
  <si>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</si>
  <si>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</si>
  <si>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</si>
  <si>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</si>
  <si>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</si>
  <si>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</si>
  <si>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</si>
  <si>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</si>
  <si>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</si>
  <si>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</si>
  <si>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</si>
  <si>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</si>
  <si>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</si>
  <si>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</si>
  <si>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</si>
  <si>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</si>
  <si>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</si>
  <si>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</si>
  <si>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</si>
  <si>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</si>
  <si>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</si>
  <si>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</si>
  <si>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</si>
  <si>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</si>
  <si>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</si>
  <si>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</si>
  <si>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</si>
  <si>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</si>
  <si>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</si>
  <si>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</si>
  <si>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</si>
  <si>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</si>
  <si>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</si>
  <si>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</si>
  <si>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</si>
  <si>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</si>
  <si>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</si>
  <si>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</si>
  <si>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</si>
  <si>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</si>
  <si>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</si>
  <si>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</si>
  <si>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</si>
  <si>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</si>
  <si>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</si>
  <si>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</si>
  <si>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</si>
  <si>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</si>
  <si>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</si>
  <si>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</si>
  <si>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</si>
  <si>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</si>
  <si>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</si>
  <si>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</si>
  <si>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</si>
  <si>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</si>
  <si>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</si>
  <si>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</si>
  <si>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</si>
  <si>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</si>
  <si>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</si>
  <si>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</si>
  <si>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</si>
  <si>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</si>
  <si>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</si>
  <si>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</si>
  <si>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</si>
  <si>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</si>
  <si>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</si>
  <si>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</si>
  <si>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</si>
  <si>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</si>
  <si>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</si>
  <si>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</si>
  <si>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</si>
  <si>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</si>
  <si>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</si>
  <si>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</si>
  <si>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</si>
  <si>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</si>
  <si>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</si>
  <si>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</si>
  <si>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</si>
  <si>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</si>
  <si>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</si>
  <si>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</si>
  <si>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</si>
  <si>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</si>
  <si>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</si>
  <si>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</si>
  <si>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</si>
  <si>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</si>
  <si>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</si>
  <si>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</si>
  <si>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</si>
  <si>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</si>
  <si>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</si>
  <si>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</si>
  <si>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</si>
  <si>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</si>
  <si>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</si>
  <si>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</si>
  <si>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</si>
  <si>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</si>
  <si>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</si>
  <si>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</si>
  <si>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</si>
  <si>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</si>
  <si>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</si>
  <si>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</si>
  <si>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</si>
  <si>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</si>
  <si>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</si>
  <si>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</si>
  <si>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</si>
  <si>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</si>
  <si>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</si>
  <si>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</si>
  <si>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</si>
  <si>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</si>
  <si>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</si>
  <si>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</si>
  <si>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</si>
  <si>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</si>
  <si>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</si>
  <si>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</si>
  <si>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</si>
  <si>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</si>
  <si>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</si>
  <si>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</si>
  <si>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</si>
  <si>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</si>
  <si>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</si>
  <si>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</si>
  <si>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</si>
  <si>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</si>
  <si>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</si>
  <si>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</si>
  <si>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</si>
  <si>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</si>
  <si>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</si>
  <si>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</si>
  <si>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</si>
  <si>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</si>
  <si>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</si>
  <si>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</si>
  <si>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</si>
  <si>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</si>
  <si>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</si>
  <si>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</si>
  <si>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</si>
  <si>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</si>
  <si>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</si>
  <si>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</si>
  <si>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</si>
  <si>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</si>
  <si>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</si>
  <si>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</si>
  <si>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</si>
  <si>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</si>
  <si>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</si>
  <si>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</si>
  <si>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</si>
  <si>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</si>
  <si>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</si>
  <si>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</si>
  <si>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</si>
  <si>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</si>
  <si>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</si>
  <si>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</si>
  <si>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</si>
  <si>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</si>
  <si>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</si>
  <si>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</si>
  <si>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</si>
  <si>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</si>
  <si>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</si>
  <si>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</si>
  <si>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</si>
  <si>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</si>
  <si>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</si>
  <si>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</si>
  <si>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</si>
  <si>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</si>
  <si>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</si>
  <si>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</si>
  <si>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</si>
  <si>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</si>
  <si>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</si>
  <si>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</si>
  <si>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</si>
  <si>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</si>
  <si>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</si>
  <si>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</si>
  <si>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</si>
  <si>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</si>
  <si>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</si>
  <si>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</si>
  <si>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</si>
  <si>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</si>
  <si>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</si>
  <si>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</si>
  <si>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</si>
  <si>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</si>
  <si>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</si>
  <si>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</si>
  <si>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</si>
  <si>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</si>
  <si>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</si>
  <si>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</si>
  <si>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</si>
  <si>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</si>
  <si>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</si>
  <si>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</si>
  <si>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</si>
  <si>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</si>
  <si>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</si>
  <si>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</si>
  <si>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</si>
  <si>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</si>
  <si>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</si>
  <si>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</si>
  <si>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</si>
  <si>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</si>
  <si>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</si>
  <si>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</si>
  <si>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</si>
  <si>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</si>
  <si>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</si>
  <si>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</si>
  <si>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</si>
  <si>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</si>
  <si>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</si>
  <si>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</si>
  <si>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</si>
  <si>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</si>
  <si>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</si>
  <si>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</si>
  <si>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</si>
  <si>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</si>
  <si>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</si>
  <si>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</si>
  <si>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</si>
  <si>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</si>
  <si>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</si>
  <si>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</si>
  <si>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</si>
  <si>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</si>
  <si>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</si>
  <si>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</si>
  <si>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</si>
  <si>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</si>
  <si>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</si>
  <si>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</si>
  <si>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</si>
  <si>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</si>
  <si>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</si>
  <si>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</si>
  <si>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</si>
  <si>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</si>
  <si>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</si>
  <si>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</si>
  <si>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</si>
  <si>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</si>
  <si>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</si>
  <si>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</si>
  <si>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</si>
  <si>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</si>
  <si>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</si>
  <si>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</si>
  <si>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</si>
  <si>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</si>
  <si>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</si>
  <si>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</si>
  <si>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</si>
  <si>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</si>
  <si>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</si>
  <si>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</si>
  <si>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</si>
  <si>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</si>
  <si>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</si>
  <si>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</si>
  <si>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</si>
  <si>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</si>
  <si>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</si>
  <si>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</si>
  <si>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</si>
  <si>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</si>
  <si>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</si>
  <si>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</si>
  <si>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</si>
  <si>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</si>
  <si>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</si>
  <si>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</si>
  <si>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</si>
  <si>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</si>
  <si>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</si>
  <si>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</si>
  <si>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</si>
  <si>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</si>
  <si>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</si>
  <si>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</si>
  <si>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</si>
  <si>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</si>
  <si>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</si>
  <si>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</si>
  <si>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</si>
  <si>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</si>
  <si>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</si>
  <si>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</si>
  <si>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</si>
  <si>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</si>
  <si>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</si>
  <si>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</si>
  <si>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</si>
  <si>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</si>
  <si>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</si>
  <si>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</si>
  <si>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</si>
  <si>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</si>
  <si>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</si>
  <si>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</si>
  <si>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</si>
  <si>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</si>
  <si>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</si>
  <si>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</si>
  <si>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</si>
  <si>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</si>
  <si>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</si>
  <si>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</si>
  <si>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</si>
  <si>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</si>
  <si>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</si>
  <si>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</si>
  <si>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</si>
  <si>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</si>
  <si>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</si>
  <si>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</si>
  <si>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</si>
  <si>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</si>
  <si>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</si>
  <si>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</si>
  <si>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</si>
  <si>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</si>
  <si>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</si>
  <si>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</si>
  <si>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</si>
  <si>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</si>
  <si>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</si>
  <si>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</si>
  <si>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</si>
  <si>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</si>
  <si>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</si>
  <si>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</si>
  <si>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</si>
  <si>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</si>
  <si>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</si>
  <si>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</si>
  <si>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</si>
  <si>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</si>
  <si>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</si>
  <si>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</si>
  <si>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</si>
  <si>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</si>
  <si>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</si>
  <si>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</si>
  <si>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</si>
  <si>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</si>
  <si>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</si>
  <si>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</si>
  <si>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</si>
  <si>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</si>
  <si>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</si>
  <si>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</si>
  <si>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</si>
  <si>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</si>
  <si>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</si>
  <si>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</si>
  <si>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</si>
  <si>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</si>
  <si>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</si>
  <si>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</si>
  <si>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</si>
  <si>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</si>
  <si>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</si>
  <si>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</si>
  <si>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</si>
  <si>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</si>
  <si>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</si>
  <si>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</si>
  <si>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</si>
  <si>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</si>
  <si>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</si>
  <si>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</si>
  <si>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</si>
  <si>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</si>
  <si>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</si>
  <si>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</si>
  <si>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</si>
  <si>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</si>
  <si>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</si>
  <si>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</si>
  <si>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</si>
  <si>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</si>
  <si>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</si>
  <si>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</si>
  <si>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</si>
  <si>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</si>
  <si>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</si>
  <si>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</si>
  <si>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</si>
  <si>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</si>
  <si>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</si>
  <si>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</si>
  <si>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</si>
  <si>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</si>
  <si>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</si>
  <si>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</si>
  <si>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</si>
  <si>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</si>
  <si>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</si>
  <si>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</si>
  <si>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</si>
  <si>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</si>
  <si>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</si>
  <si>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</si>
  <si>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</si>
  <si>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</si>
  <si>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</si>
  <si>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</si>
  <si>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</si>
  <si>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</si>
  <si>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</si>
  <si>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</si>
  <si>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</si>
  <si>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</si>
  <si>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</si>
  <si>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</si>
  <si>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</si>
  <si>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</si>
  <si>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</si>
  <si>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</si>
  <si>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</si>
  <si>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</si>
  <si>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</si>
  <si>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</si>
  <si>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</si>
  <si>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</si>
  <si>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</si>
  <si>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</si>
  <si>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</si>
  <si>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</si>
  <si>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</si>
  <si>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</si>
  <si>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</si>
  <si>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</si>
  <si>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</si>
  <si>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</si>
  <si>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</si>
  <si>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</si>
  <si>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</si>
  <si>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</si>
  <si>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</si>
  <si>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</si>
  <si>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</si>
  <si>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</si>
  <si>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</si>
  <si>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</si>
  <si>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</si>
  <si>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</si>
  <si>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</si>
  <si>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</si>
  <si>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</si>
  <si>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</si>
  <si>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</si>
  <si>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</si>
  <si>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</si>
  <si>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</si>
  <si>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</si>
  <si>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</si>
  <si>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</si>
  <si>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</si>
  <si>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</si>
  <si>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</si>
  <si>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</si>
  <si>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</si>
  <si>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</si>
  <si>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</si>
  <si>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</si>
  <si>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</si>
  <si>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</si>
  <si>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</si>
  <si>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</si>
  <si>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</si>
  <si>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</si>
  <si>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</si>
  <si>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</si>
  <si>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</si>
  <si>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</si>
  <si>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</si>
  <si>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</si>
  <si>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</si>
  <si>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</si>
  <si>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</si>
  <si>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</si>
  <si>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</si>
  <si>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</si>
  <si>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</si>
  <si>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</si>
  <si>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</si>
  <si>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</si>
  <si>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</si>
  <si>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</si>
  <si>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</si>
  <si>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</si>
  <si>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</si>
  <si>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</si>
  <si>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</si>
  <si>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</si>
  <si>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</si>
  <si>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</si>
  <si>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</si>
  <si>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</si>
  <si>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</si>
  <si>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</si>
  <si>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</si>
  <si>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</si>
  <si>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</si>
  <si>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</si>
  <si>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</si>
  <si>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</si>
  <si>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</si>
  <si>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</si>
  <si>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</si>
  <si>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</si>
  <si>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</si>
  <si>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</si>
  <si>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</si>
  <si>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</si>
  <si>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</si>
  <si>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</si>
  <si>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</si>
  <si>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</si>
  <si>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</si>
  <si>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</si>
  <si>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</si>
  <si>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</si>
  <si>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</si>
  <si>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</si>
  <si>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</si>
  <si>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</si>
  <si>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</si>
  <si>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</si>
  <si>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</si>
  <si>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</si>
  <si>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</si>
  <si>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</si>
  <si>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</si>
  <si>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</si>
  <si>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</si>
  <si>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</si>
  <si>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</si>
  <si>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</si>
  <si>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</si>
  <si>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</si>
  <si>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</si>
  <si>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</si>
  <si>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</si>
  <si>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</si>
  <si>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</si>
  <si>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</si>
  <si>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</si>
  <si>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</si>
  <si>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</si>
  <si>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</si>
  <si>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</si>
  <si>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</si>
  <si>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</si>
  <si>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</si>
  <si>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</si>
  <si>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</si>
  <si>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</si>
  <si>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</si>
  <si>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</si>
  <si>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</si>
  <si>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</si>
  <si>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</si>
  <si>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</si>
  <si>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</si>
  <si>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</si>
  <si>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</si>
  <si>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</si>
  <si>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</si>
  <si>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</si>
  <si>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</si>
  <si>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</si>
  <si>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</si>
  <si>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</si>
  <si>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</si>
  <si>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</si>
  <si>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</si>
  <si>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</si>
  <si>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</si>
  <si>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</si>
  <si>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</si>
  <si>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</si>
  <si>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</si>
  <si>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</si>
  <si>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</si>
  <si>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</si>
  <si>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</si>
  <si>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</si>
  <si>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</si>
  <si>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</si>
  <si>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</si>
  <si>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</si>
  <si>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</si>
  <si>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</si>
  <si>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</si>
  <si>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</si>
  <si>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</si>
  <si>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</si>
  <si>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</si>
  <si>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</si>
  <si>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</si>
  <si>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</si>
  <si>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</si>
  <si>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</si>
  <si>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</si>
  <si>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</si>
  <si>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</si>
  <si>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</si>
  <si>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</si>
  <si>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</si>
  <si>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</si>
  <si>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</si>
  <si>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</si>
  <si>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</si>
  <si>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</si>
  <si>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</si>
  <si>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</si>
  <si>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</si>
  <si>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</si>
  <si>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</si>
  <si>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</si>
  <si>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</si>
  <si>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</si>
  <si>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</si>
  <si>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</si>
  <si>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</si>
  <si>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</si>
  <si>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</si>
  <si>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</si>
  <si>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</si>
  <si>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</si>
  <si>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</si>
  <si>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</si>
  <si>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</si>
  <si>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</si>
  <si>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</si>
  <si>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</si>
  <si>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</si>
  <si>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</si>
  <si>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</si>
  <si>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</si>
  <si>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</si>
  <si>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</si>
  <si>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</si>
  <si>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</si>
  <si>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</si>
  <si>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</si>
  <si>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</si>
  <si>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</si>
  <si>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</si>
  <si>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</si>
  <si>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</si>
  <si>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</si>
  <si>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</si>
  <si>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</si>
  <si>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</si>
  <si>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</si>
  <si>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</si>
  <si>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</si>
  <si>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</si>
  <si>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</si>
  <si>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</si>
  <si>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</si>
  <si>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</si>
  <si>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</si>
  <si>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</si>
  <si>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</si>
  <si>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</si>
  <si>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</si>
  <si>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</si>
  <si>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</si>
  <si>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</si>
  <si>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</si>
  <si>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</si>
  <si>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</si>
  <si>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</si>
  <si>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</si>
  <si>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</si>
  <si>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</si>
  <si>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</si>
  <si>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</si>
  <si>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</si>
  <si>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</si>
  <si>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</si>
  <si>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</si>
  <si>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</si>
  <si>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</si>
  <si>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</si>
  <si>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</si>
  <si>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</si>
  <si>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</si>
  <si>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</si>
  <si>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</si>
  <si>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</si>
  <si>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</si>
  <si>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</si>
  <si>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</si>
  <si>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</si>
  <si>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</si>
  <si>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</si>
  <si>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</si>
  <si>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</si>
  <si>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</si>
  <si>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</si>
  <si>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</si>
  <si>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</si>
  <si>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</si>
  <si>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</si>
  <si>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</si>
  <si>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</si>
  <si>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</si>
  <si>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</si>
  <si>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</si>
  <si>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</si>
  <si>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</si>
  <si>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</si>
  <si>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</si>
  <si>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</si>
  <si>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</si>
  <si>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</si>
  <si>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</si>
  <si>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</si>
  <si>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</si>
  <si>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</si>
  <si>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</si>
  <si>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</si>
  <si>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</si>
  <si>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</si>
  <si>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</si>
  <si>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</si>
  <si>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</si>
  <si>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</si>
  <si>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</si>
  <si>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</si>
  <si>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</si>
  <si>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</si>
  <si>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</si>
  <si>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</si>
  <si>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</si>
  <si>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</si>
  <si>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</si>
  <si>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</si>
  <si>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</si>
  <si>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</si>
  <si>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</si>
  <si>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</si>
  <si>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</si>
  <si>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</si>
  <si>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</si>
  <si>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</si>
  <si>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</si>
  <si>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</si>
  <si>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</si>
  <si>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</si>
  <si>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</si>
  <si>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</si>
  <si>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</si>
  <si>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</si>
  <si>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</si>
  <si>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</si>
  <si>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</si>
  <si>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</si>
  <si>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</si>
  <si>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</si>
  <si>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</si>
  <si>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</si>
  <si>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</si>
  <si>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</si>
  <si>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</si>
  <si>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</si>
  <si>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</si>
  <si>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</si>
  <si>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</si>
  <si>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</si>
  <si>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</si>
  <si>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</si>
  <si>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</si>
  <si>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</si>
  <si>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</si>
  <si>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</si>
  <si>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</si>
  <si>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</si>
  <si>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</si>
  <si>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</si>
  <si>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</si>
  <si>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</si>
  <si>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</si>
  <si>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</si>
  <si>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</si>
  <si>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</si>
  <si>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</si>
  <si>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</si>
  <si>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</si>
  <si>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</si>
  <si>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</si>
  <si>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</si>
  <si>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</si>
  <si>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</si>
  <si>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</si>
  <si>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</si>
  <si>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</si>
  <si>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</si>
  <si>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</si>
  <si>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</si>
  <si>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</si>
  <si>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</si>
  <si>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</si>
  <si>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</si>
  <si>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</si>
  <si>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</si>
  <si>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</si>
  <si>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</si>
  <si>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</si>
  <si>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</si>
  <si>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</si>
  <si>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</si>
  <si>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</si>
  <si>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</si>
  <si>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</si>
  <si>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</si>
  <si>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</si>
  <si>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</si>
  <si>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</si>
  <si>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</si>
  <si>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</si>
  <si>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</si>
  <si>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</si>
  <si>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</si>
  <si>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</si>
  <si>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</si>
  <si>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</si>
  <si>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</si>
  <si>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</si>
  <si>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</si>
  <si>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</si>
  <si>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</si>
  <si>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</si>
  <si>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</si>
  <si>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</si>
  <si>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</si>
  <si>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</si>
  <si>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</si>
  <si>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</si>
  <si>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</si>
  <si>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</si>
  <si>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</si>
  <si>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</si>
  <si>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</si>
  <si>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</si>
  <si>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</si>
  <si>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</si>
  <si>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</si>
  <si>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</si>
  <si>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</si>
  <si>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</si>
  <si>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</si>
  <si>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</si>
  <si>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</si>
  <si>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</si>
  <si>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</si>
  <si>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</si>
  <si>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</si>
  <si>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</si>
  <si>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</si>
  <si>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</si>
  <si>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</si>
  <si>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</si>
  <si>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</si>
  <si>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</si>
  <si>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</si>
  <si>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</si>
  <si>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</si>
  <si>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</si>
  <si>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</si>
  <si>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</si>
  <si>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</si>
  <si>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</si>
  <si>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</si>
  <si>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</si>
  <si>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</si>
  <si>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</si>
  <si>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</si>
  <si>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</si>
  <si>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</si>
  <si>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</si>
  <si>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</si>
  <si>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</si>
  <si>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</si>
  <si>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</si>
  <si>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</si>
  <si>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</si>
  <si>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</si>
  <si>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</si>
  <si>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</si>
  <si>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</si>
  <si>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</si>
  <si>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</si>
  <si>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</si>
  <si>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</si>
  <si>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</si>
  <si>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</si>
  <si>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</si>
  <si>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</si>
  <si>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</si>
  <si>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</si>
  <si>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</si>
  <si>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</si>
  <si>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</si>
  <si>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</si>
  <si>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</si>
  <si>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</si>
  <si>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</si>
  <si>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</si>
  <si>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</si>
  <si>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</si>
  <si>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</si>
  <si>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</si>
  <si>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</si>
  <si>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</si>
  <si>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</si>
  <si>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</si>
  <si>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</si>
  <si>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</si>
  <si>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</si>
  <si>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</si>
  <si>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</si>
  <si>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</si>
  <si>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</si>
  <si>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</si>
  <si>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</si>
  <si>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</si>
  <si>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</si>
  <si>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</si>
  <si>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</si>
  <si>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</si>
  <si>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</si>
  <si>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</si>
  <si>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</si>
  <si>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</si>
  <si>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</si>
  <si>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</si>
  <si>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</si>
  <si>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</si>
  <si>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</si>
  <si>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</si>
  <si>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</si>
  <si>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</si>
  <si>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</si>
  <si>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</si>
  <si>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</si>
  <si>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</si>
  <si>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</si>
  <si>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</si>
  <si>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</si>
  <si>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</si>
  <si>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</si>
  <si>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</si>
  <si>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</si>
  <si>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</si>
  <si>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</si>
  <si>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</si>
  <si>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</si>
  <si>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</si>
  <si>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</si>
  <si>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</si>
  <si>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</si>
  <si>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</si>
  <si>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</si>
  <si>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</si>
  <si>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</si>
  <si>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</si>
  <si>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</si>
  <si>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</si>
  <si>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</si>
  <si>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</si>
  <si>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</si>
  <si>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</si>
  <si>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</si>
  <si>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</si>
  <si>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</si>
  <si>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</si>
  <si>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</si>
  <si>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</si>
  <si>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</si>
  <si>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</si>
  <si>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</si>
  <si>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</si>
  <si>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</si>
  <si>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</si>
  <si>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</si>
  <si>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</si>
  <si>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</si>
  <si>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</si>
  <si>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</si>
  <si>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</si>
  <si>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</si>
  <si>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</si>
  <si>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</si>
  <si>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</si>
  <si>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</si>
  <si>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</si>
  <si>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</si>
  <si>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</si>
  <si>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</si>
  <si>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</si>
  <si>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</si>
  <si>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</si>
  <si>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</si>
  <si>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</si>
  <si>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</si>
  <si>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</si>
  <si>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</si>
  <si>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</si>
  <si>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</si>
  <si>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</si>
  <si>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</si>
  <si>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</si>
  <si>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</si>
  <si>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</si>
  <si>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</si>
  <si>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</si>
  <si>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</si>
  <si>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</si>
  <si>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</si>
  <si>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</si>
  <si>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</si>
  <si>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</si>
  <si>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</si>
  <si>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</si>
  <si>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</si>
  <si>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</si>
  <si>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</si>
  <si>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</si>
  <si>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</si>
  <si>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</si>
  <si>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</si>
  <si>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</si>
  <si>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</si>
  <si>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</si>
  <si>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</si>
  <si>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</si>
  <si>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</si>
  <si>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</si>
  <si>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</si>
  <si>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</si>
  <si>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</si>
  <si>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</si>
  <si>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</si>
  <si>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</si>
  <si>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</si>
  <si>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</si>
  <si>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</si>
  <si>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</si>
  <si>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</si>
  <si>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</si>
  <si>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</si>
  <si>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</si>
  <si>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</si>
  <si>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</si>
  <si>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</si>
  <si>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</si>
  <si>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</si>
  <si>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</si>
  <si>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</si>
  <si>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</si>
  <si>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</si>
  <si>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</si>
  <si>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</si>
  <si>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</si>
  <si>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</si>
  <si>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</si>
  <si>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</si>
  <si>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</si>
  <si>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</si>
  <si>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</si>
  <si>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</si>
  <si>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</si>
  <si>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</si>
  <si>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</si>
  <si>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</si>
  <si>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</si>
  <si>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</si>
  <si>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</si>
  <si>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</si>
  <si>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</si>
  <si>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</si>
  <si>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</si>
  <si>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</si>
  <si>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</si>
  <si>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</si>
  <si>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</si>
  <si>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</si>
  <si>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</si>
  <si>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</si>
  <si>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</si>
  <si>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</si>
  <si>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</si>
  <si>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</si>
  <si>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</si>
  <si>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</si>
  <si>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</si>
  <si>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</si>
  <si>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</si>
  <si>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</si>
  <si>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</si>
  <si>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</si>
  <si>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</si>
  <si>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</si>
  <si>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</si>
  <si>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</si>
  <si>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</si>
  <si>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</si>
  <si>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</si>
  <si>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</si>
  <si>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</si>
  <si>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</si>
  <si>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</si>
  <si>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</si>
  <si>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</si>
  <si>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</si>
  <si>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</si>
  <si>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</si>
  <si>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</si>
  <si>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</si>
  <si>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</si>
  <si>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</si>
  <si>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</si>
  <si>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</si>
  <si>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</si>
  <si>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</si>
  <si>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</si>
  <si>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</si>
  <si>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</si>
  <si>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</si>
  <si>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</si>
  <si>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</si>
  <si>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</si>
  <si>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</si>
  <si>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</si>
  <si>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</si>
  <si>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</si>
  <si>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</si>
  <si>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</si>
  <si>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</si>
  <si>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</si>
  <si>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</si>
  <si>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</si>
  <si>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</si>
  <si>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</si>
  <si>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</si>
  <si>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</si>
  <si>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</si>
  <si>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</si>
  <si>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</si>
  <si>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</si>
  <si>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</si>
  <si>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</si>
  <si>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</si>
  <si>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</si>
  <si>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</si>
  <si>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</si>
  <si>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</si>
  <si>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</si>
  <si>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</si>
  <si>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</si>
  <si>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</si>
  <si>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</si>
  <si>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</si>
  <si>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</si>
  <si>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</si>
  <si>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</si>
  <si>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</si>
  <si>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</si>
  <si>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</si>
  <si>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</si>
  <si>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</si>
  <si>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</si>
  <si>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</si>
  <si>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</si>
  <si>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</si>
  <si>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</si>
  <si>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</si>
  <si>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</si>
  <si>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</si>
  <si>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</si>
  <si>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</si>
  <si>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</si>
  <si>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</si>
  <si>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</si>
  <si>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</si>
  <si>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</si>
  <si>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</si>
  <si>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</si>
  <si>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</si>
  <si>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</si>
  <si>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</si>
  <si>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</si>
  <si>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</si>
  <si>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</si>
  <si>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</si>
  <si>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</si>
  <si>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</si>
  <si>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</si>
  <si>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</si>
  <si>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</si>
  <si>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</si>
  <si>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</si>
  <si>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</si>
  <si>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</si>
  <si>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</si>
  <si>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</si>
  <si>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</si>
  <si>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</si>
  <si>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</si>
  <si>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</si>
  <si>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</si>
  <si>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</si>
  <si>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</si>
  <si>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</si>
  <si>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</si>
  <si>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</si>
  <si>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</si>
  <si>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</si>
  <si>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</si>
  <si>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</si>
  <si>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</si>
  <si>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</si>
  <si>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</si>
  <si>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</si>
  <si>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</si>
  <si>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</si>
  <si>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</si>
  <si>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</si>
  <si>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</si>
  <si>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</si>
  <si>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</si>
  <si>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</si>
  <si>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</si>
  <si>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</si>
  <si>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</si>
  <si>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</si>
  <si>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</si>
  <si>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</si>
  <si>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</si>
  <si>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</si>
  <si>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</si>
  <si>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</si>
  <si>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</si>
  <si>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</si>
  <si>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</si>
  <si>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</si>
  <si>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</si>
  <si>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</si>
  <si>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</si>
  <si>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</si>
  <si>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</si>
  <si>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</si>
  <si>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</si>
  <si>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</si>
  <si>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</si>
  <si>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</si>
  <si>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</si>
  <si>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</si>
  <si>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</si>
  <si>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</si>
  <si>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</si>
  <si>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</si>
  <si>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</si>
  <si>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</si>
  <si>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</si>
  <si>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</si>
  <si>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</si>
  <si>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</si>
  <si>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</si>
  <si>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</si>
  <si>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</si>
  <si>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</si>
  <si>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</si>
  <si>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</si>
  <si>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</si>
  <si>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</si>
  <si>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</si>
  <si>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</si>
  <si>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</si>
  <si>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</si>
  <si>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</si>
  <si>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</si>
  <si>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</si>
  <si>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</si>
  <si>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</si>
  <si>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</si>
  <si>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</si>
  <si>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</si>
  <si>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</si>
  <si>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</si>
  <si>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</si>
  <si>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</si>
  <si>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</si>
  <si>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</si>
  <si>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</si>
  <si>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</si>
  <si>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</si>
  <si>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</si>
  <si>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</si>
  <si>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</si>
  <si>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</si>
  <si>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</si>
  <si>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</si>
  <si>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</si>
  <si>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</si>
  <si>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</si>
  <si>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</si>
  <si>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</si>
  <si>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</si>
  <si>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</si>
  <si>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</si>
  <si>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</si>
  <si>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</si>
  <si>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</si>
  <si>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</si>
  <si>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</si>
  <si>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</si>
  <si>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</si>
  <si>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</si>
  <si>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</si>
  <si>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</si>
  <si>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</si>
  <si>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</si>
  <si>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</si>
  <si>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</si>
  <si>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</si>
  <si>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</si>
  <si>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</si>
  <si>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</si>
  <si>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</si>
  <si>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</si>
  <si>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</si>
  <si>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</si>
  <si>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</si>
  <si>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</si>
  <si>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</si>
  <si>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</si>
  <si>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</si>
  <si>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</si>
  <si>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</si>
  <si>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</si>
  <si>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</si>
  <si>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</si>
  <si>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</si>
  <si>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</si>
  <si>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</si>
  <si>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</si>
  <si>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</si>
  <si>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</si>
  <si>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</si>
  <si>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</si>
  <si>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</si>
  <si>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</si>
  <si>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</si>
  <si>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</si>
  <si>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</si>
  <si>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</si>
  <si>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</si>
  <si>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</si>
  <si>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</si>
  <si>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</si>
  <si>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</si>
  <si>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</si>
  <si>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</si>
  <si>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</si>
  <si>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</si>
  <si>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</si>
  <si>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</si>
  <si>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</si>
  <si>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</si>
  <si>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</si>
  <si>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</si>
  <si>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</si>
  <si>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</si>
  <si>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</si>
  <si>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</si>
  <si>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</si>
  <si>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</si>
  <si>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</si>
  <si>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</si>
  <si>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</si>
  <si>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</si>
  <si>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</si>
  <si>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</si>
  <si>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</si>
  <si>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</si>
  <si>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</si>
  <si>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</si>
  <si>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</si>
  <si>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</si>
  <si>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</si>
  <si>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</si>
  <si>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</si>
  <si>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</si>
  <si>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</si>
  <si>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</si>
  <si>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</si>
  <si>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</si>
  <si>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</si>
  <si>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</si>
  <si>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</si>
  <si>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</si>
  <si>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</si>
  <si>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</si>
  <si>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</si>
  <si>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</si>
  <si>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</si>
  <si>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</si>
  <si>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</si>
  <si>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</si>
  <si>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</si>
  <si>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</si>
  <si>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</si>
  <si>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</si>
  <si>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</si>
  <si>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</si>
  <si>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</si>
  <si>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</si>
  <si>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</si>
  <si>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</si>
  <si>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</si>
  <si>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</si>
  <si>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</si>
  <si>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</si>
  <si>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</si>
  <si>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</si>
  <si>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</si>
  <si>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</si>
  <si>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</si>
  <si>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</si>
  <si>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</si>
  <si>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</si>
  <si>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</si>
  <si>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</si>
  <si>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</si>
  <si>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</si>
  <si>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</si>
  <si>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</si>
  <si>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</si>
  <si>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</si>
  <si>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</si>
  <si>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</si>
  <si>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</si>
  <si>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</si>
  <si>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</si>
  <si>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</si>
  <si>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</si>
  <si>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</si>
  <si>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</si>
  <si>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</si>
  <si>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</si>
  <si>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</si>
  <si>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</si>
  <si>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</si>
  <si>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</si>
  <si>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</si>
  <si>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</si>
  <si>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</si>
  <si>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</si>
  <si>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</si>
  <si>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</si>
  <si>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</si>
  <si>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</si>
  <si>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</si>
  <si>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</si>
  <si>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</si>
  <si>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</si>
  <si>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</si>
  <si>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</si>
  <si>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</si>
  <si>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</si>
  <si>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</si>
  <si>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</si>
  <si>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</si>
  <si>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</si>
  <si>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</si>
  <si>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</si>
  <si>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</si>
  <si>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</si>
  <si>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</si>
  <si>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</si>
  <si>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</si>
  <si>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</si>
  <si>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</si>
  <si>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</si>
  <si>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</si>
  <si>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</si>
  <si>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</si>
  <si>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</si>
  <si>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</si>
  <si>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</si>
  <si>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</si>
  <si>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</si>
  <si>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</si>
  <si>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</si>
  <si>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</si>
  <si>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</si>
  <si>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</si>
  <si>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</si>
  <si>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</si>
  <si>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</si>
  <si>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</si>
  <si>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</si>
  <si>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</si>
  <si>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</si>
  <si>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</si>
  <si>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</si>
  <si>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</si>
  <si>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</si>
  <si>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</si>
  <si>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</si>
  <si>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</si>
  <si>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</si>
  <si>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</si>
  <si>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</si>
  <si>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</si>
  <si>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</si>
  <si>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</si>
  <si>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</si>
  <si>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</si>
  <si>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</si>
  <si>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</si>
  <si>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</si>
  <si>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</si>
  <si>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</si>
  <si>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</si>
  <si>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</si>
  <si>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</si>
  <si>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</si>
  <si>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</si>
  <si>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</si>
  <si>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</si>
  <si>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</si>
  <si>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</si>
  <si>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</si>
  <si>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</si>
  <si>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</si>
  <si>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</si>
  <si>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</si>
  <si>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</si>
  <si>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</si>
  <si>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</si>
  <si>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</si>
  <si>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</si>
  <si>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</si>
  <si>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</si>
  <si>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</si>
  <si>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</si>
  <si>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</si>
  <si>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</si>
  <si>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</si>
  <si>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</si>
  <si>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</si>
  <si>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</si>
  <si>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</si>
  <si>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</si>
  <si>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</si>
  <si>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</si>
  <si>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</si>
  <si>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</si>
  <si>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</si>
  <si>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</si>
  <si>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</si>
  <si>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</si>
  <si>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</si>
  <si>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</si>
  <si>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</si>
  <si>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</si>
  <si>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</si>
  <si>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</si>
  <si>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</si>
  <si>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</si>
  <si>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</si>
  <si>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</si>
  <si>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</si>
  <si>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</si>
  <si>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</si>
  <si>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</si>
  <si>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</si>
  <si>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</si>
  <si>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</si>
  <si>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</si>
  <si>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</si>
  <si>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</si>
  <si>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</si>
  <si>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</si>
  <si>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</si>
  <si>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</si>
  <si>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</si>
  <si>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</si>
  <si>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</si>
  <si>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</si>
  <si>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</si>
  <si>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</si>
  <si>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</si>
  <si>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</si>
  <si>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</si>
  <si>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</si>
  <si>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</si>
  <si>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</si>
  <si>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</si>
  <si>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</si>
  <si>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</si>
  <si>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</si>
  <si>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</si>
  <si>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</si>
  <si>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</si>
  <si>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</si>
  <si>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</si>
  <si>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</si>
  <si>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</si>
  <si>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</si>
  <si>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</si>
  <si>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</si>
  <si>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</si>
  <si>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</si>
  <si>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</si>
  <si>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</si>
  <si>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</si>
  <si>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</si>
  <si>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</si>
  <si>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</si>
  <si>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</si>
  <si>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</si>
  <si>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</si>
  <si>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</si>
  <si>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</si>
  <si>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</si>
  <si>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</si>
  <si>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</si>
  <si>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</si>
  <si>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</si>
  <si>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</si>
  <si>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</si>
  <si>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</si>
  <si>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</si>
  <si>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</si>
  <si>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</si>
  <si>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</si>
  <si>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</si>
  <si>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</si>
  <si>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</si>
  <si>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</si>
  <si>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</si>
  <si>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</si>
  <si>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</si>
  <si>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</si>
  <si>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</si>
  <si>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</si>
  <si>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</si>
  <si>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</si>
  <si>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</si>
  <si>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</si>
  <si>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</si>
  <si>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</si>
  <si>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</si>
  <si>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</si>
  <si>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</si>
  <si>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</si>
  <si>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</si>
  <si>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</si>
  <si>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</si>
  <si>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</si>
  <si>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</si>
  <si>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</si>
  <si>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</si>
  <si>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</si>
  <si>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</si>
  <si>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</si>
  <si>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</si>
  <si>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</si>
  <si>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</si>
  <si>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</si>
  <si>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</si>
  <si>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</si>
  <si>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</si>
  <si>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</si>
  <si>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</si>
  <si>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</si>
  <si>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</si>
  <si>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</si>
  <si>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</si>
  <si>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</si>
  <si>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</si>
  <si>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</si>
  <si>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</si>
  <si>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</si>
  <si>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</si>
  <si>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</si>
  <si>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</si>
  <si>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</si>
  <si>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</si>
  <si>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</si>
  <si>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</si>
  <si>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</si>
  <si>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</si>
  <si>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</si>
  <si>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</si>
  <si>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</si>
  <si>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</si>
  <si>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</si>
  <si>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</si>
  <si>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</si>
  <si>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</si>
  <si>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</si>
  <si>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</si>
  <si>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</si>
  <si>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</si>
  <si>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</si>
  <si>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</si>
  <si>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</si>
  <si>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</si>
  <si>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</si>
  <si>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</si>
  <si>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</si>
  <si>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</si>
  <si>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</si>
  <si>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</si>
  <si>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</si>
  <si>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</si>
  <si>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</si>
  <si>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</si>
  <si>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</si>
  <si>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</si>
  <si>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</si>
  <si>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</si>
  <si>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</si>
  <si>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</si>
  <si>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</si>
  <si>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</si>
  <si>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</si>
  <si>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</si>
  <si>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</si>
  <si>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</si>
  <si>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</si>
  <si>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</si>
  <si>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</si>
  <si>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</si>
  <si>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</si>
  <si>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</si>
  <si>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</si>
  <si>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</si>
  <si>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</si>
  <si>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</si>
  <si>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</si>
  <si>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</si>
  <si>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</si>
  <si>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</si>
  <si>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</si>
  <si>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</si>
  <si>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</si>
  <si>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</si>
  <si>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</si>
  <si>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</si>
  <si>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</si>
  <si>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</si>
  <si>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</si>
  <si>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</si>
  <si>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</si>
  <si>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</si>
  <si>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</si>
  <si>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</si>
  <si>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</si>
  <si>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</si>
  <si>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</si>
  <si>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</si>
  <si>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</si>
  <si>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</si>
  <si>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</si>
  <si>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</si>
  <si>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</si>
  <si>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</si>
  <si>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</si>
  <si>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</si>
  <si>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</si>
  <si>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</si>
  <si>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</si>
  <si>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</si>
  <si>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</si>
  <si>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</si>
  <si>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</si>
  <si>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</si>
  <si>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</si>
  <si>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</si>
  <si>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</si>
  <si>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</si>
  <si>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</si>
  <si>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</si>
  <si>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</si>
  <si>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</si>
  <si>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</si>
  <si>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</si>
  <si>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</si>
  <si>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</si>
  <si>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</si>
  <si>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</si>
  <si>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</si>
  <si>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</si>
  <si>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</si>
  <si>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</si>
  <si>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</si>
  <si>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</si>
  <si>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</si>
  <si>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</si>
  <si>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</si>
  <si>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</si>
  <si>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</si>
  <si>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</si>
  <si>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</si>
  <si>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</si>
  <si>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</si>
  <si>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</si>
  <si>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</si>
  <si>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</si>
  <si>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</si>
  <si>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</si>
  <si>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</si>
  <si>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</si>
  <si>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</si>
  <si>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</si>
  <si>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</si>
  <si>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</si>
  <si>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</si>
  <si>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</si>
  <si>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</si>
  <si>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</si>
  <si>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</si>
  <si>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</si>
  <si>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</si>
  <si>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</si>
  <si>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</si>
  <si>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</si>
  <si>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</si>
  <si>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</si>
  <si>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</si>
  <si>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</si>
  <si>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</si>
  <si>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</si>
  <si>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</si>
  <si>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</si>
  <si>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</si>
  <si>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</si>
  <si>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</si>
  <si>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</si>
  <si>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</si>
  <si>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</si>
  <si>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</si>
  <si>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</si>
  <si>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</si>
  <si>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</si>
  <si>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</si>
  <si>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</si>
  <si>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</si>
  <si>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</si>
  <si>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</si>
  <si>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</si>
  <si>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</si>
  <si>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</si>
  <si>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</si>
  <si>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</si>
  <si>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</si>
  <si>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</si>
  <si>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</si>
  <si>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</si>
  <si>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</si>
  <si>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</si>
  <si>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</si>
  <si>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</si>
  <si>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</si>
  <si>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</si>
  <si>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</si>
  <si>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</si>
  <si>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</si>
  <si>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</si>
  <si>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</si>
  <si>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</si>
  <si>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</si>
  <si>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</si>
  <si>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</si>
  <si>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</si>
  <si>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</si>
  <si>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</si>
  <si>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</si>
  <si>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</si>
  <si>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</si>
  <si>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</si>
  <si>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</si>
  <si>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</si>
  <si>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</si>
  <si>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</si>
  <si>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</si>
  <si>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</si>
  <si>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</si>
  <si>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</si>
  <si>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</si>
  <si>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</si>
  <si>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</si>
  <si>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</si>
  <si>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</si>
  <si>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</si>
  <si>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</si>
  <si>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</si>
  <si>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</si>
  <si>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</si>
  <si>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</si>
  <si>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</si>
  <si>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</si>
  <si>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</si>
  <si>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</si>
  <si>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</si>
  <si>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</si>
  <si>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</si>
  <si>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</si>
  <si>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</si>
  <si>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</si>
  <si>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</si>
  <si>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</si>
  <si>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</si>
  <si>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</si>
  <si>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</si>
  <si>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</si>
  <si>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</si>
  <si>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</si>
  <si>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</si>
  <si>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</si>
  <si>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</si>
  <si>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</si>
  <si>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</si>
  <si>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</si>
  <si>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</si>
  <si>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</si>
  <si>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</si>
  <si>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</si>
  <si>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</si>
  <si>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</si>
  <si>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</si>
  <si>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</si>
  <si>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</si>
  <si>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</si>
  <si>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</si>
  <si>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</si>
  <si>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</si>
  <si>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</si>
  <si>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</si>
  <si>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</si>
  <si>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</si>
  <si>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</si>
  <si>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</si>
  <si>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</si>
  <si>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</si>
  <si>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</si>
  <si>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</si>
  <si>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</si>
  <si>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</si>
  <si>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</si>
  <si>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</si>
  <si>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</si>
  <si>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</si>
  <si>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</si>
  <si>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</si>
  <si>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</si>
  <si>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</si>
  <si>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</si>
  <si>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</si>
  <si>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</si>
  <si>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</si>
  <si>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</si>
  <si>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</si>
  <si>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</si>
  <si>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</si>
  <si>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</si>
  <si>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</si>
  <si>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</si>
  <si>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</si>
  <si>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</si>
  <si>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</si>
  <si>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</si>
  <si>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</si>
  <si>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</si>
  <si>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</si>
  <si>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</si>
  <si>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</si>
  <si>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</si>
  <si>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</si>
  <si>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</si>
  <si>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</si>
  <si>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</si>
  <si>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</si>
  <si>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</si>
  <si>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</si>
  <si>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</si>
  <si>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</si>
  <si>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</si>
  <si>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</si>
  <si>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</si>
  <si>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</si>
  <si>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</si>
  <si>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</si>
  <si>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</si>
  <si>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</si>
  <si>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</si>
  <si>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</si>
  <si>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</si>
  <si>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</si>
  <si>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</si>
  <si>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</si>
  <si>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</si>
  <si>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</si>
  <si>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</si>
  <si>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</si>
  <si>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</si>
  <si>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</si>
  <si>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</si>
  <si>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</si>
  <si>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</si>
  <si>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</si>
  <si>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</si>
  <si>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</si>
  <si>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</si>
  <si>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</si>
  <si>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</si>
  <si>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</si>
  <si>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</si>
  <si>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</si>
  <si>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</si>
  <si>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</si>
  <si>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</si>
  <si>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</si>
  <si>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</si>
  <si>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</si>
  <si>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</si>
  <si>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</si>
  <si>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</si>
  <si>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</si>
  <si>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</si>
  <si>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</si>
  <si>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</si>
  <si>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</si>
  <si>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</si>
  <si>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</si>
  <si>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</si>
  <si>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</si>
  <si>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</si>
  <si>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</si>
  <si>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</si>
  <si>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</si>
  <si>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</si>
  <si>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</si>
  <si>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</si>
  <si>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</si>
  <si>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</si>
  <si>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</si>
  <si>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</si>
  <si>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</si>
  <si>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</si>
  <si>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</si>
  <si>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</si>
  <si>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</si>
  <si>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</si>
  <si>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</si>
  <si>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</si>
  <si>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</si>
  <si>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</si>
  <si>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</si>
  <si>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</si>
  <si>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</si>
  <si>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</si>
  <si>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</si>
  <si>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</si>
  <si>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</si>
  <si>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</si>
  <si>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</si>
  <si>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</si>
  <si>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</si>
  <si>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</si>
  <si>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</si>
  <si>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</si>
  <si>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</si>
  <si>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</si>
  <si>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</si>
  <si>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</si>
  <si>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</si>
  <si>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</si>
  <si>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</si>
  <si>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</si>
  <si>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</si>
  <si>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</si>
  <si>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</si>
  <si>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</si>
  <si>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</si>
  <si>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</si>
  <si>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</si>
  <si>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</si>
  <si>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</si>
  <si>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</si>
  <si>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</si>
  <si>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</si>
  <si>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</si>
  <si>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</si>
  <si>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</si>
  <si>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</si>
  <si>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</si>
  <si>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</si>
  <si>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</si>
  <si>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</si>
  <si>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</si>
  <si>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</si>
  <si>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</si>
  <si>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</si>
  <si>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</si>
  <si>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</si>
  <si>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</si>
  <si>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</si>
  <si>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</si>
  <si>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</si>
  <si>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</si>
  <si>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</si>
  <si>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</si>
  <si>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</si>
  <si>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</si>
  <si>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</si>
  <si>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</si>
  <si>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</si>
  <si>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</si>
  <si>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</si>
  <si>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</si>
  <si>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</si>
  <si>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</si>
  <si>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</si>
  <si>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</si>
  <si>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</si>
  <si>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</si>
  <si>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</si>
  <si>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</si>
  <si>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</si>
  <si>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</si>
  <si>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</si>
  <si>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</si>
  <si>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</si>
  <si>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</si>
  <si>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</si>
  <si>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</si>
  <si>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</si>
  <si>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</si>
  <si>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</si>
  <si>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</si>
  <si>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</si>
  <si>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</si>
  <si>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</si>
  <si>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</si>
  <si>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</si>
  <si>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</si>
  <si>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</si>
  <si>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</si>
  <si>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</si>
  <si>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</si>
  <si>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</si>
  <si>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</si>
  <si>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</si>
  <si>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</si>
  <si>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</si>
  <si>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</si>
  <si>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</si>
  <si>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</si>
  <si>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</si>
  <si>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</si>
  <si>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</si>
  <si>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</si>
  <si>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</si>
  <si>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</si>
  <si>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</si>
  <si>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</si>
  <si>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</si>
  <si>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</si>
  <si>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</si>
  <si>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</si>
  <si>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</si>
  <si>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</si>
  <si>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</si>
  <si>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</si>
  <si>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</si>
  <si>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</si>
  <si>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</si>
  <si>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</si>
  <si>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</si>
  <si>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</si>
  <si>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</si>
  <si>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</si>
  <si>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</si>
  <si>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</si>
  <si>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</si>
  <si>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</si>
  <si>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</si>
  <si>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</si>
  <si>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</si>
  <si>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</si>
  <si>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</si>
  <si>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</si>
  <si>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</si>
  <si>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</si>
  <si>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</si>
  <si>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</si>
  <si>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</si>
  <si>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</si>
  <si>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</si>
  <si>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</si>
  <si>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</si>
  <si>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</si>
  <si>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</si>
  <si>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</si>
  <si>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</si>
  <si>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</si>
  <si>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</si>
  <si>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</si>
  <si>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</si>
  <si>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</si>
  <si>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</si>
  <si>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</si>
  <si>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</si>
  <si>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</si>
  <si>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</si>
  <si>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</si>
  <si>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</si>
  <si>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</si>
  <si>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</si>
  <si>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</si>
  <si>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</si>
  <si>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</si>
  <si>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</si>
  <si>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</si>
  <si>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</si>
  <si>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</si>
  <si>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</si>
  <si>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</si>
  <si>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</si>
  <si>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</si>
  <si>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</si>
  <si>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</si>
  <si>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</si>
  <si>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</si>
  <si>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</si>
  <si>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</si>
  <si>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</si>
  <si>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</si>
  <si>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</si>
  <si>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</si>
  <si>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</si>
  <si>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</si>
  <si>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</si>
  <si>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</si>
  <si>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</si>
  <si>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</si>
  <si>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</si>
  <si>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</si>
  <si>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</si>
  <si>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</si>
  <si>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</si>
  <si>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</si>
  <si>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</si>
  <si>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</si>
  <si>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</si>
  <si>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</si>
  <si>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</si>
  <si>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</si>
  <si>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</si>
  <si>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</si>
  <si>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</si>
  <si>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</si>
  <si>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</si>
  <si>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</si>
  <si>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</si>
  <si>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</si>
  <si>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</si>
  <si>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</si>
  <si>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</si>
  <si>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</si>
  <si>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</si>
  <si>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</si>
  <si>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</si>
  <si>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</si>
  <si>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</si>
  <si>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</si>
  <si>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</si>
  <si>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</si>
  <si>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</si>
  <si>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</si>
  <si>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</si>
  <si>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</si>
  <si>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</si>
  <si>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</si>
  <si>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</si>
  <si>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</si>
  <si>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</si>
  <si>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</si>
  <si>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</si>
  <si>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</si>
  <si>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</si>
  <si>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</si>
  <si>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</si>
  <si>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</si>
  <si>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</si>
  <si>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</si>
  <si>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</si>
  <si>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</si>
  <si>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</si>
  <si>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</si>
  <si>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</si>
  <si>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</si>
  <si>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</si>
  <si>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</si>
  <si>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</si>
  <si>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</si>
  <si>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</si>
  <si>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</si>
  <si>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</si>
  <si>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</si>
  <si>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</si>
  <si>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</si>
  <si>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</si>
  <si>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</si>
  <si>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</si>
  <si>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</si>
  <si>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</si>
  <si>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</si>
  <si>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</si>
  <si>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</si>
  <si>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</si>
  <si>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</si>
  <si>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</si>
  <si>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</si>
  <si>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</si>
  <si>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</si>
  <si>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</si>
  <si>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</si>
  <si>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</si>
  <si>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</si>
  <si>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</si>
  <si>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</si>
  <si>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</si>
  <si>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</si>
  <si>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</si>
  <si>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</si>
  <si>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</si>
  <si>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</si>
  <si>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</si>
  <si>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</si>
  <si>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</si>
  <si>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</si>
  <si>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</si>
  <si>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</si>
  <si>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</si>
  <si>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</si>
  <si>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</si>
  <si>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</si>
  <si>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</si>
  <si>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</si>
  <si>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</si>
  <si>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</si>
  <si>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</si>
  <si>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</si>
  <si>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</si>
  <si>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</si>
  <si>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</si>
  <si>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</si>
  <si>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</si>
  <si>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</si>
  <si>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</si>
  <si>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</si>
  <si>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</si>
  <si>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</si>
  <si>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</si>
  <si>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</si>
  <si>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</si>
  <si>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</si>
  <si>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</si>
  <si>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</si>
  <si>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</si>
  <si>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</si>
  <si>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</si>
  <si>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</si>
  <si>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</si>
  <si>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</si>
  <si>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</si>
  <si>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</si>
  <si>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</si>
  <si>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</si>
  <si>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</si>
  <si>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</si>
  <si>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</si>
  <si>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</si>
  <si>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</si>
  <si>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</si>
  <si>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</si>
  <si>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</si>
  <si>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</si>
  <si>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</si>
  <si>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</si>
  <si>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</si>
  <si>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</si>
  <si>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</si>
  <si>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</si>
  <si>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</si>
  <si>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</si>
  <si>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</si>
  <si>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</si>
  <si>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</si>
  <si>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</si>
  <si>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</si>
  <si>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</si>
  <si>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</si>
  <si>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</si>
  <si>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</si>
  <si>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</si>
  <si>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</si>
  <si>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</si>
  <si>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</si>
  <si>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</si>
  <si>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</si>
  <si>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</si>
  <si>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</si>
  <si>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</si>
  <si>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</si>
  <si>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</si>
  <si>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</si>
  <si>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</si>
  <si>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</si>
  <si>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</si>
  <si>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</si>
  <si>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</si>
  <si>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</si>
  <si>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</si>
  <si>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</si>
  <si>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</si>
  <si>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</si>
  <si>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</si>
  <si>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</si>
  <si>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</si>
  <si>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</si>
  <si>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</si>
  <si>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</si>
  <si>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</si>
  <si>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</si>
  <si>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</si>
  <si>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</si>
  <si>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</si>
  <si>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</si>
  <si>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</si>
  <si>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</si>
  <si>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</si>
  <si>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</si>
  <si>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</si>
  <si>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</si>
  <si>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</si>
  <si>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</si>
  <si>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</si>
  <si>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</si>
  <si>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</si>
  <si>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</si>
  <si>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</si>
  <si>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</si>
  <si>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</si>
  <si>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</si>
  <si>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</si>
  <si>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</si>
  <si>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</si>
  <si>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</si>
  <si>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</si>
  <si>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</si>
  <si>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</si>
  <si>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</si>
  <si>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</si>
  <si>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</si>
  <si>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</si>
  <si>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</si>
  <si>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</si>
  <si>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</si>
  <si>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</si>
  <si>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</si>
  <si>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</si>
  <si>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</si>
  <si>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</si>
  <si>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</si>
  <si>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</si>
  <si>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</si>
  <si>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</si>
  <si>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</si>
  <si>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</si>
  <si>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</si>
  <si>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</si>
  <si>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</si>
  <si>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</si>
  <si>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</si>
  <si>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</si>
  <si>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</si>
  <si>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</si>
  <si>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</si>
  <si>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</si>
  <si>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</si>
  <si>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</si>
  <si>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</si>
  <si>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</si>
  <si>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</si>
  <si>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</si>
  <si>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</si>
  <si>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</si>
  <si>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</si>
  <si>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</si>
  <si>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</si>
  <si>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</si>
  <si>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</si>
  <si>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</si>
  <si>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</si>
  <si>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</si>
  <si>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</si>
  <si>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</si>
  <si>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</si>
  <si>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</si>
  <si>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</si>
  <si>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</si>
  <si>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</si>
  <si>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</si>
  <si>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</si>
  <si>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</si>
  <si>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</si>
  <si>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</si>
  <si>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</si>
  <si>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</si>
  <si>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</si>
  <si>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</si>
  <si>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</si>
  <si>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</si>
  <si>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</si>
  <si>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</si>
  <si>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</si>
  <si>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</si>
  <si>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</si>
  <si>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</si>
  <si>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</si>
  <si>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</si>
  <si>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</si>
  <si>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</si>
  <si>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</si>
  <si>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</si>
  <si>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</si>
  <si>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</si>
  <si>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</si>
  <si>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</si>
  <si>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</si>
  <si>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</si>
  <si>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</si>
  <si>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</si>
  <si>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</si>
  <si>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</si>
  <si>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</si>
  <si>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</si>
  <si>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</si>
  <si>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</si>
  <si>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</si>
  <si>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</si>
  <si>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</si>
  <si>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</si>
  <si>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</si>
  <si>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</si>
  <si>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</si>
  <si>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</si>
  <si>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</si>
  <si>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</si>
  <si>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</si>
  <si>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</si>
  <si>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</si>
  <si>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</si>
  <si>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</si>
  <si>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</si>
  <si>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</si>
  <si>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</si>
  <si>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</si>
  <si>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</si>
  <si>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</si>
  <si>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</si>
  <si>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</si>
  <si>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</si>
  <si>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</si>
  <si>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</si>
  <si>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</si>
  <si>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</si>
  <si>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</si>
  <si>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</si>
  <si>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</si>
  <si>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</si>
  <si>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</si>
  <si>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</si>
  <si>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</si>
  <si>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</si>
  <si>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</si>
  <si>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</si>
  <si>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</si>
  <si>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</si>
  <si>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</si>
  <si>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</si>
  <si>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</si>
  <si>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</si>
  <si>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</si>
  <si>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</si>
  <si>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</si>
  <si>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</si>
  <si>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</si>
  <si>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</si>
  <si>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</si>
  <si>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</si>
  <si>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</si>
  <si>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</si>
  <si>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</si>
  <si>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</si>
  <si>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</si>
  <si>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</si>
  <si>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</si>
  <si>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</si>
  <si>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</si>
  <si>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</si>
  <si>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</si>
  <si>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</si>
  <si>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</si>
  <si>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</si>
  <si>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</si>
  <si>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</si>
  <si>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</si>
  <si>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</si>
  <si>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</si>
  <si>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</si>
  <si>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</si>
  <si>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</si>
  <si>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</si>
  <si>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</si>
  <si>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</si>
  <si>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</si>
  <si>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</si>
  <si>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</si>
  <si>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</si>
  <si>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</si>
  <si>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</si>
  <si>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</si>
  <si>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</si>
  <si>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</si>
  <si>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</si>
  <si>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</si>
  <si>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</si>
  <si>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</si>
  <si>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</si>
  <si>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</si>
  <si>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</si>
  <si>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</si>
  <si>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</si>
  <si>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</si>
  <si>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</si>
  <si>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</si>
  <si>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</si>
  <si>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</si>
  <si>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</si>
  <si>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</si>
  <si>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</si>
  <si>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</si>
  <si>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</si>
  <si>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</si>
  <si>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</si>
  <si>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</si>
  <si>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</si>
  <si>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</si>
  <si>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</si>
  <si>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</si>
  <si>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</si>
  <si>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</si>
  <si>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</si>
  <si>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</si>
  <si>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</si>
  <si>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</si>
  <si>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</si>
  <si>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</si>
  <si>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</si>
  <si>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</si>
  <si>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</si>
  <si>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</si>
  <si>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</si>
  <si>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</si>
  <si>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</si>
  <si>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</si>
  <si>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</si>
  <si>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</si>
  <si>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</si>
  <si>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</si>
  <si>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</si>
  <si>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</si>
  <si>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</si>
  <si>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</si>
  <si>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</si>
  <si>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</si>
  <si>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</si>
  <si>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</si>
  <si>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</si>
  <si>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</si>
  <si>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</si>
  <si>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</si>
  <si>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</si>
  <si>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</si>
  <si>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</si>
  <si>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</si>
  <si>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</si>
  <si>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</si>
  <si>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</si>
  <si>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</si>
  <si>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</si>
  <si>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</si>
  <si>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</si>
  <si>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</si>
  <si>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</si>
  <si>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</si>
  <si>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</si>
  <si>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</si>
  <si>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</si>
  <si>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</si>
  <si>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</si>
  <si>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</si>
  <si>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</si>
  <si>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</si>
  <si>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</si>
  <si>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</si>
  <si>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</si>
  <si>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</si>
  <si>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</si>
  <si>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</si>
  <si>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</si>
  <si>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</si>
  <si>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</si>
  <si>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</si>
  <si>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</si>
  <si>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</si>
  <si>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</si>
  <si>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</si>
  <si>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</si>
  <si>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</si>
  <si>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</si>
  <si>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</si>
  <si>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</si>
  <si>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</si>
  <si>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</si>
  <si>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</si>
  <si>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</si>
  <si>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</si>
  <si>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</si>
  <si>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</si>
  <si>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</si>
  <si>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</si>
  <si>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</si>
  <si>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</si>
  <si>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</si>
  <si>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</si>
  <si>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</si>
  <si>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</si>
  <si>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</si>
  <si>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</si>
  <si>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</si>
  <si>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</si>
  <si>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</si>
  <si>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</si>
  <si>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</si>
  <si>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</si>
  <si>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</si>
  <si>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</si>
  <si>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</si>
  <si>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</si>
  <si>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</si>
  <si>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</si>
  <si>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</si>
  <si>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</si>
  <si>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</si>
  <si>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</si>
  <si>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</si>
  <si>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</si>
  <si>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</si>
  <si>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</si>
  <si>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</si>
  <si>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</si>
  <si>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</si>
  <si>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</si>
  <si>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</si>
  <si>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</si>
  <si>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</si>
  <si>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</si>
  <si>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</si>
  <si>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</si>
  <si>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</si>
  <si>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</si>
  <si>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</si>
  <si>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</si>
  <si>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</si>
  <si>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</si>
  <si>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</si>
  <si>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</si>
  <si>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</si>
  <si>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</si>
  <si>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</si>
  <si>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</si>
  <si>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</si>
  <si>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</si>
  <si>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</si>
  <si>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</si>
  <si>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</si>
  <si>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</si>
  <si>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</si>
  <si>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</si>
  <si>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</si>
  <si>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</si>
  <si>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</si>
  <si>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</si>
  <si>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</si>
  <si>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</si>
  <si>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</si>
  <si>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</si>
  <si>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</si>
  <si>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</si>
  <si>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</si>
  <si>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</si>
  <si>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</si>
  <si>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</si>
  <si>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</si>
  <si>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</si>
  <si>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</si>
  <si>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</si>
  <si>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</si>
  <si>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</si>
  <si>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</si>
  <si>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</si>
  <si>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</si>
  <si>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</si>
  <si>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</si>
  <si>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</si>
  <si>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</si>
  <si>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</si>
  <si>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</si>
  <si>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</si>
  <si>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</si>
  <si>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</si>
  <si>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</si>
  <si>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</si>
  <si>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</si>
  <si>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</si>
  <si>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</si>
  <si>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</si>
  <si>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</si>
  <si>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</si>
  <si>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</si>
  <si>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</si>
  <si>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</si>
  <si>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</si>
  <si>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</si>
  <si>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</si>
  <si>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</si>
  <si>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</si>
  <si>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</si>
  <si>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</si>
  <si>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</si>
  <si>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</si>
  <si>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</si>
  <si>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</si>
  <si>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</si>
  <si>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</si>
  <si>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</si>
  <si>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</si>
  <si>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</si>
  <si>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</si>
  <si>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</si>
  <si>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</si>
  <si>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</si>
  <si>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</si>
  <si>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</si>
  <si>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</si>
  <si>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</si>
  <si>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</si>
  <si>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</si>
  <si>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</si>
  <si>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</si>
  <si>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</si>
  <si>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</si>
  <si>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</si>
  <si>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</si>
  <si>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</si>
  <si>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</si>
  <si>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</si>
  <si>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</si>
  <si>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</si>
  <si>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</si>
  <si>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</si>
  <si>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</si>
  <si>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</si>
  <si>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</si>
  <si>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</si>
  <si>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</si>
  <si>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</si>
  <si>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</si>
  <si>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</si>
  <si>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</si>
  <si>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</si>
  <si>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</si>
  <si>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</si>
  <si>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</si>
  <si>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</si>
  <si>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</si>
  <si>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</si>
  <si>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</si>
  <si>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</si>
  <si>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</si>
  <si>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</si>
  <si>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</si>
  <si>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</si>
  <si>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</si>
  <si>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</si>
  <si>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</si>
  <si>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</si>
  <si>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</si>
  <si>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</si>
  <si>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</si>
  <si>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</si>
  <si>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</si>
  <si>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</si>
  <si>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</si>
  <si>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</si>
  <si>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</si>
  <si>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</si>
  <si>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</si>
  <si>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</si>
  <si>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</si>
  <si>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</si>
  <si>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</si>
  <si>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</si>
  <si>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</si>
  <si>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</si>
  <si>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</si>
  <si>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</si>
  <si>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</si>
  <si>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</si>
  <si>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</si>
  <si>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</si>
  <si>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</si>
  <si>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</si>
  <si>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</si>
  <si>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</si>
  <si>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</si>
  <si>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</si>
  <si>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</si>
  <si>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</si>
  <si>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</si>
  <si>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</si>
  <si>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</si>
  <si>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</si>
  <si>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</si>
  <si>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</si>
  <si>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</si>
  <si>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</si>
  <si>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</si>
  <si>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</si>
  <si>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</si>
  <si>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</si>
  <si>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</si>
  <si>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</si>
  <si>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</si>
  <si>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</si>
  <si>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</si>
  <si>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</si>
  <si>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</si>
  <si>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</si>
  <si>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</si>
  <si>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</si>
  <si>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</si>
  <si>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</si>
  <si>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</si>
  <si>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</si>
  <si>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</si>
  <si>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</si>
  <si>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</si>
  <si>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</si>
  <si>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</si>
  <si>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</si>
  <si>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</si>
  <si>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</si>
  <si>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</si>
  <si>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</si>
  <si>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</si>
  <si>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</si>
  <si>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</si>
  <si>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</si>
  <si>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</si>
  <si>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</si>
  <si>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</si>
  <si>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</si>
  <si>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</si>
  <si>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</si>
  <si>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</si>
  <si>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</si>
  <si>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</si>
  <si>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</si>
  <si>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</si>
  <si>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</si>
  <si>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</si>
  <si>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</si>
  <si>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</si>
  <si>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</si>
  <si>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</si>
  <si>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</si>
  <si>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</si>
  <si>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</si>
  <si>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</si>
  <si>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</si>
  <si>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</si>
  <si>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</si>
  <si>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</si>
  <si>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</si>
  <si>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</si>
  <si>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</si>
  <si>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</si>
  <si>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</si>
  <si>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</si>
  <si>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</si>
  <si>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</si>
  <si>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</si>
  <si>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</si>
  <si>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</si>
  <si>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</si>
  <si>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</si>
  <si>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</si>
  <si>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</si>
  <si>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</si>
  <si>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</si>
  <si>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</si>
  <si>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</si>
  <si>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</si>
  <si>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</si>
  <si>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</si>
  <si>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</si>
  <si>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</si>
  <si>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</si>
  <si>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</si>
  <si>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</si>
  <si>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</si>
  <si>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</si>
  <si>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</si>
  <si>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</si>
  <si>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</si>
  <si>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</si>
  <si>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</si>
  <si>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</si>
  <si>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</si>
  <si>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</si>
  <si>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</si>
  <si>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</si>
  <si>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</si>
  <si>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</si>
  <si>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</si>
  <si>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</si>
  <si>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</si>
  <si>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</si>
  <si>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</si>
  <si>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</si>
  <si>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</si>
  <si>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</si>
  <si>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</si>
  <si>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</si>
  <si>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</si>
  <si>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</si>
  <si>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</si>
  <si>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</si>
  <si>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</si>
  <si>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</si>
  <si>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</si>
  <si>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</si>
  <si>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</si>
  <si>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</si>
  <si>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</si>
  <si>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</si>
  <si>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</si>
  <si>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</si>
  <si>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</si>
  <si>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</si>
  <si>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</si>
  <si>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</si>
  <si>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</si>
  <si>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</si>
  <si>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</si>
  <si>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</si>
  <si>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</si>
  <si>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</si>
  <si>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</si>
  <si>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</si>
  <si>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</si>
  <si>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</si>
  <si>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</si>
  <si>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</si>
  <si>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</si>
  <si>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</si>
  <si>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</si>
  <si>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</si>
  <si>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</si>
  <si>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</si>
  <si>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</si>
  <si>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</si>
  <si>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</si>
  <si>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</si>
  <si>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</si>
  <si>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</si>
  <si>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</si>
  <si>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</si>
  <si>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</si>
  <si>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</si>
  <si>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</si>
  <si>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</si>
  <si>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</si>
  <si>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</si>
  <si>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</si>
  <si>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</si>
  <si>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</si>
  <si>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</si>
  <si>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</si>
  <si>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</si>
  <si>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</si>
  <si>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</si>
  <si>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</si>
  <si>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</si>
  <si>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</si>
  <si>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</si>
  <si>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</si>
  <si>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</si>
  <si>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</si>
  <si>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</si>
  <si>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</si>
  <si>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</si>
  <si>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</si>
  <si>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</si>
  <si>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</si>
  <si>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</si>
  <si>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</si>
  <si>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</si>
  <si>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</si>
  <si>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</si>
  <si>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</si>
  <si>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</si>
  <si>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</si>
  <si>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</si>
  <si>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</si>
  <si>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</si>
  <si>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</si>
  <si>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</si>
  <si>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</si>
  <si>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</si>
  <si>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</si>
  <si>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</si>
  <si>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</si>
  <si>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</si>
  <si>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</si>
  <si>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</si>
  <si>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</si>
  <si>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</si>
  <si>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</si>
  <si>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</si>
  <si>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</si>
  <si>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</si>
  <si>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</si>
  <si>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</si>
  <si>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</si>
  <si>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</si>
  <si>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</si>
  <si>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</si>
  <si>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</si>
  <si>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</si>
  <si>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</si>
  <si>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</si>
  <si>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</si>
  <si>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</si>
  <si>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</si>
  <si>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</si>
  <si>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</si>
  <si>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</si>
  <si>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</si>
  <si>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</si>
  <si>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</si>
  <si>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</si>
  <si>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</si>
  <si>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</si>
  <si>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</si>
  <si>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</si>
  <si>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</si>
  <si>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</si>
  <si>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</si>
  <si>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</si>
  <si>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</si>
  <si>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</si>
  <si>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</si>
  <si>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</si>
  <si>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</si>
  <si>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</si>
  <si>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</si>
  <si>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</si>
  <si>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</si>
  <si>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</si>
  <si>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</si>
  <si>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</si>
  <si>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</si>
  <si>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</si>
  <si>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</si>
  <si>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</si>
  <si>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</si>
  <si>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</si>
  <si>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</si>
  <si>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</si>
  <si>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</si>
  <si>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</si>
  <si>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</si>
  <si>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</si>
  <si>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</si>
  <si>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</si>
  <si>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</si>
  <si>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</si>
  <si>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</si>
  <si>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</si>
  <si>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</si>
  <si>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</si>
  <si>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</si>
  <si>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</si>
  <si>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</si>
  <si>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</si>
  <si>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</si>
  <si>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</si>
  <si>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</si>
  <si>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</si>
  <si>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</si>
  <si>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</si>
  <si>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</si>
  <si>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</si>
  <si>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</si>
  <si>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</si>
  <si>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</si>
  <si>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</si>
  <si>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</si>
  <si>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</si>
  <si>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</si>
  <si>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</si>
  <si>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</si>
  <si>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</si>
  <si>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</si>
  <si>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</si>
  <si>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</si>
  <si>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</si>
  <si>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</si>
  <si>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</si>
  <si>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</si>
  <si>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</si>
  <si>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</si>
  <si>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</si>
  <si>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</si>
  <si>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</si>
  <si>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</si>
  <si>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</si>
  <si>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</si>
  <si>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</si>
  <si>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</si>
  <si>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</si>
  <si>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</si>
  <si>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</si>
  <si>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</si>
  <si>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</si>
  <si>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</si>
  <si>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</si>
  <si>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</si>
  <si>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</si>
  <si>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</si>
  <si>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</si>
  <si>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</si>
  <si>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</si>
  <si>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</si>
  <si>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</si>
  <si>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</si>
  <si>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</si>
  <si>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</si>
  <si>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</si>
  <si>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</si>
  <si>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</si>
  <si>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</si>
  <si>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</si>
  <si>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</si>
  <si>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</si>
  <si>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</si>
  <si>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</si>
  <si>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</si>
  <si>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</si>
  <si>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</si>
  <si>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</si>
  <si>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</si>
  <si>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</si>
  <si>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</si>
  <si>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</si>
  <si>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</si>
  <si>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</si>
  <si>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</si>
  <si>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</si>
  <si>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</si>
  <si>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</si>
  <si>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</si>
  <si>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</si>
  <si>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</si>
  <si>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</si>
  <si>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</si>
  <si>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</si>
  <si>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</si>
  <si>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</si>
  <si>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</si>
  <si>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</si>
  <si>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</si>
  <si>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</si>
  <si>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</si>
  <si>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</si>
  <si>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</si>
  <si>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</si>
  <si>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</si>
  <si>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</si>
  <si>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</si>
  <si>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</si>
  <si>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</si>
  <si>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</si>
  <si>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</si>
  <si>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</si>
  <si>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</si>
  <si>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</si>
  <si>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</si>
  <si>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</si>
  <si>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</si>
  <si>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</si>
  <si>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</si>
  <si>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</si>
  <si>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</si>
  <si>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</si>
  <si>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</si>
  <si>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</si>
  <si>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</si>
  <si>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</si>
  <si>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</si>
  <si>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</si>
  <si>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</si>
  <si>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</si>
  <si>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</si>
  <si>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</si>
  <si>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</si>
  <si>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</si>
  <si>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</si>
  <si>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</si>
  <si>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</si>
  <si>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</si>
  <si>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</si>
  <si>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</si>
  <si>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</si>
  <si>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</si>
  <si>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</si>
  <si>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</si>
  <si>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</si>
  <si>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</si>
  <si>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</si>
  <si>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</si>
  <si>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</si>
  <si>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</si>
  <si>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</si>
  <si>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</si>
  <si>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</si>
  <si>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</si>
  <si>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</si>
  <si>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</si>
  <si>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</si>
  <si>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</si>
  <si>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</si>
  <si>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</si>
  <si>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</si>
  <si>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</si>
  <si>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</si>
  <si>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</si>
  <si>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</si>
  <si>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</si>
  <si>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</si>
  <si>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</si>
  <si>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</si>
  <si>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</si>
  <si>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</si>
  <si>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</si>
  <si>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</si>
  <si>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</si>
  <si>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</si>
  <si>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</si>
  <si>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</si>
  <si>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</si>
  <si>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</si>
  <si>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</si>
  <si>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</si>
  <si>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</si>
  <si>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</si>
  <si>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</si>
  <si>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</si>
  <si>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</si>
  <si>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</si>
  <si>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</si>
  <si>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</si>
  <si>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</si>
  <si>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</si>
  <si>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</si>
  <si>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</si>
  <si>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</si>
  <si>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</si>
  <si>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</si>
  <si>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</si>
  <si>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</si>
  <si>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</si>
  <si>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</si>
  <si>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</si>
  <si>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</si>
  <si>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</si>
  <si>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</si>
  <si>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</si>
  <si>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</si>
  <si>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</si>
  <si>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</si>
  <si>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</si>
  <si>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</si>
  <si>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</si>
  <si>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</si>
  <si>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</si>
  <si>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</si>
  <si>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</si>
  <si>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</si>
  <si>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</si>
  <si>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</si>
  <si>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</si>
  <si>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</si>
  <si>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</si>
  <si>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</si>
  <si>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</si>
  <si>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</si>
  <si>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</si>
  <si>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</si>
  <si>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</si>
  <si>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</si>
  <si>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</si>
  <si>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</si>
  <si>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</si>
  <si>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</si>
  <si>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</si>
  <si>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</si>
  <si>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</si>
  <si>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</si>
  <si>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</si>
  <si>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</si>
  <si>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</si>
  <si>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</si>
  <si>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</si>
  <si>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</si>
  <si>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</si>
  <si>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</si>
  <si>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</si>
  <si>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</si>
  <si>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</si>
  <si>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</si>
  <si>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</si>
  <si>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</si>
  <si>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</si>
  <si>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</si>
  <si>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</si>
  <si>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</si>
  <si>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</si>
  <si>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</si>
  <si>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</si>
  <si>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</si>
  <si>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</si>
  <si>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</si>
  <si>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</si>
  <si>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</si>
  <si>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</si>
  <si>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</si>
  <si>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</si>
  <si>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</si>
  <si>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</si>
  <si>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</si>
  <si>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</si>
  <si>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</si>
  <si>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</si>
  <si>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</si>
  <si>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</si>
  <si>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</si>
  <si>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</si>
  <si>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</si>
  <si>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</si>
  <si>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</si>
  <si>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</si>
  <si>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</si>
  <si>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</si>
  <si>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</si>
  <si>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</si>
  <si>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</si>
  <si>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</si>
  <si>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</si>
  <si>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</si>
  <si>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</si>
  <si>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</si>
  <si>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</si>
  <si>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</si>
  <si>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</si>
  <si>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</si>
  <si>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</si>
  <si>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</si>
  <si>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</si>
  <si>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</si>
  <si>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</si>
  <si>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</si>
  <si>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</si>
  <si>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</si>
  <si>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</si>
  <si>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</si>
  <si>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</si>
  <si>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</si>
  <si>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</si>
  <si>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</si>
  <si>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</si>
  <si>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</si>
  <si>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</si>
  <si>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</si>
  <si>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</si>
  <si>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</si>
  <si>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</si>
  <si>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</si>
  <si>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</si>
  <si>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</si>
  <si>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</si>
  <si>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</si>
  <si>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</si>
  <si>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</si>
  <si>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</si>
  <si>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</si>
  <si>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</si>
  <si>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</si>
  <si>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</si>
  <si>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</si>
  <si>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</si>
  <si>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</si>
  <si>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</si>
  <si>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</si>
  <si>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</si>
  <si>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</si>
  <si>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</si>
  <si>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</si>
  <si>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</si>
  <si>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</si>
  <si>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</si>
  <si>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</si>
  <si>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</si>
  <si>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</si>
  <si>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</si>
  <si>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</si>
  <si>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</si>
  <si>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</si>
  <si>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</si>
  <si>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</si>
  <si>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</si>
  <si>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</si>
  <si>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</si>
  <si>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</si>
  <si>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</si>
  <si>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</si>
  <si>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</si>
  <si>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</si>
  <si>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</si>
  <si>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</si>
  <si>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</si>
  <si>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</si>
  <si>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</si>
  <si>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</si>
  <si>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</si>
  <si>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</si>
  <si>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</si>
  <si>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</si>
  <si>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</si>
  <si>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</si>
  <si>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</si>
  <si>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</si>
  <si>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</si>
  <si>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</si>
  <si>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</si>
  <si>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</si>
  <si>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</si>
  <si>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</si>
  <si>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</si>
  <si>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</si>
  <si>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</si>
  <si>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</si>
  <si>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</si>
  <si>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</si>
  <si>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</si>
  <si>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</si>
  <si>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</si>
  <si>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</si>
  <si>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</si>
  <si>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</si>
  <si>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</si>
  <si>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</si>
  <si>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</si>
  <si>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</si>
  <si>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</si>
  <si>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</si>
  <si>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</si>
  <si>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</si>
  <si>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</si>
  <si>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</si>
  <si>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</si>
  <si>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</si>
  <si>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</si>
  <si>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</si>
  <si>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</si>
  <si>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</si>
  <si>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</si>
  <si>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</si>
  <si>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</si>
  <si>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</si>
  <si>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</si>
  <si>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</si>
  <si>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</si>
  <si>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</si>
  <si>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</si>
  <si>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</si>
  <si>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</si>
  <si>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</si>
  <si>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</si>
  <si>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</si>
  <si>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</si>
  <si>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</si>
  <si>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</si>
  <si>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</si>
  <si>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</si>
  <si>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</si>
  <si>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</si>
  <si>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</si>
  <si>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</si>
  <si>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</si>
  <si>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</si>
  <si>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</si>
  <si>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</si>
  <si>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</si>
  <si>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</si>
  <si>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</si>
  <si>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</si>
  <si>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</si>
  <si>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</si>
  <si>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</si>
  <si>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</si>
  <si>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</si>
  <si>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</si>
  <si>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</si>
  <si>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</si>
  <si>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</si>
  <si>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</si>
  <si>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</si>
  <si>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</si>
  <si>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</si>
  <si>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</si>
  <si>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</si>
  <si>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</si>
  <si>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</si>
  <si>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</si>
  <si>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</si>
  <si>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</si>
  <si>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</si>
  <si>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</si>
  <si>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</si>
  <si>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</si>
  <si>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</si>
  <si>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</si>
  <si>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</si>
  <si>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</si>
  <si>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</si>
  <si>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</si>
  <si>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</si>
  <si>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</si>
  <si>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</si>
  <si>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</si>
  <si>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</si>
  <si>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</si>
  <si>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</si>
  <si>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</si>
  <si>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</si>
  <si>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</si>
  <si>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</si>
  <si>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</si>
  <si>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</si>
  <si>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</si>
  <si>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</si>
  <si>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</si>
  <si>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</si>
  <si>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</si>
  <si>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</si>
  <si>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</si>
  <si>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</si>
  <si>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</si>
  <si>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</si>
  <si>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</si>
  <si>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</si>
  <si>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</si>
  <si>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</si>
  <si>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</si>
  <si>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</si>
  <si>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</si>
  <si>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</si>
  <si>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</si>
  <si>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</si>
  <si>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</si>
  <si>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</si>
  <si>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</si>
  <si>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</si>
  <si>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</si>
  <si>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</si>
  <si>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</si>
  <si>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</si>
  <si>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</si>
  <si>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</si>
  <si>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</si>
  <si>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</si>
  <si>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</si>
  <si>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</si>
  <si>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</si>
  <si>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</si>
  <si>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</si>
  <si>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</si>
  <si>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</si>
  <si>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</si>
  <si>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</si>
  <si>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</si>
  <si>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</si>
  <si>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</si>
  <si>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</si>
  <si>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</si>
  <si>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</si>
  <si>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</si>
  <si>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</si>
  <si>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</si>
  <si>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</si>
  <si>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</si>
  <si>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</si>
  <si>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</si>
  <si>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</si>
  <si>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</si>
  <si>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</si>
  <si>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</si>
  <si>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</si>
  <si>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</si>
  <si>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</si>
  <si>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</si>
  <si>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</si>
  <si>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</si>
  <si>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</si>
  <si>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</si>
  <si>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</si>
  <si>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</si>
  <si>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</si>
  <si>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</si>
  <si>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</si>
  <si>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</si>
  <si>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</si>
  <si>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</si>
  <si>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</si>
  <si>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</si>
  <si>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</si>
  <si>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</si>
  <si>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</si>
  <si>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</si>
  <si>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</si>
  <si>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</si>
  <si>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</si>
  <si>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</si>
  <si>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</si>
  <si>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</si>
  <si>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</si>
  <si>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</si>
  <si>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</si>
  <si>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</si>
  <si>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</si>
  <si>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</si>
  <si>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</si>
  <si>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</si>
  <si>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</si>
  <si>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</si>
  <si>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</si>
  <si>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</si>
  <si>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</si>
  <si>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</si>
  <si>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</si>
  <si>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</si>
  <si>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</si>
  <si>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</si>
  <si>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</si>
  <si>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</si>
  <si>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</si>
  <si>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</si>
  <si>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</si>
  <si>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</si>
  <si>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</si>
  <si>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</si>
  <si>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</si>
  <si>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</si>
  <si>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</si>
  <si>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</si>
  <si>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</si>
  <si>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</si>
  <si>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</si>
  <si>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</si>
  <si>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</si>
  <si>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</si>
  <si>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</si>
  <si>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</si>
  <si>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</si>
  <si>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</si>
  <si>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</si>
  <si>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</si>
  <si>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</si>
  <si>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</si>
  <si>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</si>
  <si>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</si>
  <si>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</si>
  <si>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</si>
  <si>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</si>
  <si>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</si>
  <si>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</si>
  <si>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</si>
  <si>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</si>
  <si>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</si>
  <si>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</si>
  <si>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</si>
  <si>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</si>
  <si>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</si>
  <si>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</si>
  <si>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</si>
  <si>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</si>
  <si>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</si>
  <si>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</si>
  <si>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</si>
  <si>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</si>
  <si>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</si>
  <si>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</si>
  <si>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</si>
  <si>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</si>
  <si>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</si>
  <si>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</si>
  <si>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</si>
  <si>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</si>
  <si>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</si>
  <si>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</si>
  <si>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</si>
  <si>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</si>
  <si>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</si>
  <si>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</si>
  <si>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</si>
  <si>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</si>
  <si>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</si>
  <si>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</si>
  <si>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</si>
  <si>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</si>
  <si>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</si>
  <si>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</si>
  <si>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</si>
  <si>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</si>
  <si>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</si>
  <si>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</si>
  <si>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</si>
  <si>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</si>
  <si>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</si>
  <si>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</si>
  <si>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</si>
  <si>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</si>
  <si>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</si>
  <si>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</si>
  <si>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</si>
  <si>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</si>
  <si>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</si>
  <si>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</si>
  <si>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</si>
  <si>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</si>
  <si>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</si>
  <si>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</si>
  <si>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</si>
  <si>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</si>
  <si>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</si>
  <si>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</si>
  <si>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</si>
  <si>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</si>
  <si>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</si>
  <si>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</si>
  <si>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</si>
  <si>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</si>
  <si>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</si>
  <si>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</si>
  <si>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</si>
  <si>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</si>
  <si>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</si>
  <si>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</si>
  <si>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</si>
  <si>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</si>
  <si>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</si>
  <si>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</si>
  <si>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</si>
  <si>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</si>
  <si>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</si>
  <si>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</si>
  <si>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</si>
  <si>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</si>
  <si>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</si>
  <si>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</si>
  <si>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</si>
  <si>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</si>
  <si>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</si>
  <si>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</si>
  <si>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</si>
  <si>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</si>
  <si>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</si>
  <si>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</si>
  <si>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</si>
  <si>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</si>
  <si>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</si>
  <si>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</si>
  <si>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</si>
  <si>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</si>
  <si>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</si>
  <si>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</si>
  <si>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</si>
  <si>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</si>
  <si>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</si>
  <si>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</si>
  <si>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</si>
  <si>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</si>
  <si>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</si>
  <si>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</si>
  <si>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</si>
  <si>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</si>
  <si>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</si>
  <si>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</si>
  <si>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</si>
  <si>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</si>
  <si>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</si>
  <si>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</si>
  <si>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</si>
  <si>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</si>
  <si>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</si>
  <si>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</si>
  <si>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</si>
  <si>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</si>
  <si>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</si>
  <si>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</si>
  <si>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</si>
  <si>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</si>
  <si>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</si>
  <si>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</si>
  <si>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</si>
  <si>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</si>
  <si>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</si>
  <si>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</si>
  <si>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</si>
  <si>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</si>
  <si>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</si>
  <si>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</si>
  <si>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</si>
  <si>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</si>
  <si>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</si>
  <si>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</si>
  <si>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</si>
  <si>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</si>
  <si>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</si>
  <si>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</si>
  <si>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</si>
  <si>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</si>
  <si>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</si>
  <si>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</si>
  <si>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</si>
  <si>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</si>
  <si>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</si>
  <si>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</si>
  <si>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</si>
  <si>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</si>
  <si>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</si>
  <si>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</si>
  <si>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</si>
  <si>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</si>
  <si>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</si>
  <si>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</si>
  <si>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</si>
  <si>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</si>
  <si>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</si>
  <si>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</si>
  <si>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</si>
  <si>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</si>
  <si>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</si>
  <si>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</si>
  <si>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</si>
  <si>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</si>
  <si>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</si>
  <si>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</si>
  <si>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</si>
  <si>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</si>
  <si>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</si>
  <si>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</si>
  <si>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</si>
  <si>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</si>
  <si>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</si>
  <si>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</si>
  <si>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</si>
  <si>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</si>
  <si>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</si>
  <si>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</si>
  <si>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</si>
  <si>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</si>
  <si>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</si>
  <si>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</si>
  <si>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</si>
  <si>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</si>
  <si>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</si>
  <si>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</si>
  <si>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</si>
  <si>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</si>
  <si>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</si>
  <si>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</si>
  <si>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</si>
  <si>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</si>
  <si>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</si>
  <si>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</si>
  <si>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</si>
  <si>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</si>
  <si>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</si>
  <si>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</si>
  <si>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</si>
  <si>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</si>
  <si>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</si>
  <si>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</si>
  <si>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</si>
  <si>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</si>
  <si>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</si>
  <si>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</si>
  <si>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</si>
  <si>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</si>
  <si>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</si>
  <si>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</si>
  <si>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</si>
  <si>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</si>
  <si>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</si>
  <si>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</si>
  <si>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</si>
  <si>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</si>
  <si>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</si>
  <si>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</si>
  <si>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</si>
  <si>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</si>
  <si>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</si>
  <si>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</si>
  <si>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</si>
  <si>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</si>
  <si>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</si>
  <si>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</si>
  <si>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</si>
  <si>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</si>
  <si>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</si>
  <si>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</si>
  <si>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</si>
  <si>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</si>
  <si>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</si>
  <si>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</si>
  <si>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</si>
  <si>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</si>
  <si>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</si>
  <si>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</si>
  <si>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</si>
  <si>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</si>
  <si>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</si>
  <si>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</si>
  <si>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</si>
  <si>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</si>
  <si>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</si>
  <si>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</si>
  <si>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</si>
  <si>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</si>
  <si>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</si>
  <si>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</si>
  <si>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</si>
  <si>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</si>
  <si>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</si>
  <si>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</si>
  <si>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</si>
  <si>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</si>
  <si>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</si>
  <si>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</si>
  <si>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</si>
  <si>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</si>
  <si>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</si>
  <si>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</si>
  <si>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</si>
  <si>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</si>
  <si>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</si>
  <si>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</si>
  <si>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</si>
  <si>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</si>
  <si>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</si>
  <si>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</si>
  <si>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</si>
  <si>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</si>
  <si>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</si>
  <si>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</si>
  <si>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</si>
  <si>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</si>
  <si>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</si>
  <si>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</si>
  <si>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</si>
  <si>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</si>
  <si>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</si>
  <si>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</si>
  <si>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</si>
  <si>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</si>
  <si>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</si>
  <si>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</si>
  <si>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</si>
  <si>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</si>
  <si>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</si>
  <si>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</si>
  <si>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</si>
  <si>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</si>
  <si>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</si>
  <si>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</si>
  <si>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</si>
  <si>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</si>
  <si>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</si>
  <si>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</si>
  <si>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</si>
  <si>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</si>
  <si>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</si>
  <si>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</si>
  <si>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</si>
  <si>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</si>
  <si>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</si>
  <si>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</si>
  <si>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</si>
  <si>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</si>
  <si>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</si>
  <si>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</si>
  <si>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</si>
  <si>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</si>
  <si>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</si>
  <si>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</si>
  <si>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</si>
  <si>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</si>
  <si>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</si>
  <si>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</si>
  <si>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</si>
  <si>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</si>
  <si>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</si>
  <si>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</si>
  <si>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</si>
  <si>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</si>
  <si>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</si>
  <si>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</si>
  <si>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</si>
  <si>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</si>
  <si>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</si>
  <si>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</si>
  <si>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</si>
  <si>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</si>
  <si>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</si>
  <si>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</si>
  <si>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</si>
  <si>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</si>
  <si>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</si>
  <si>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</si>
  <si>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</si>
  <si>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</si>
  <si>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</si>
  <si>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</si>
  <si>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</si>
  <si>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</si>
  <si>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</si>
  <si>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</si>
  <si>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</si>
  <si>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</si>
  <si>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</si>
  <si>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</si>
  <si>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</si>
  <si>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</si>
  <si>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</si>
  <si>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</si>
  <si>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</si>
  <si>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</si>
  <si>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</si>
  <si>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</si>
  <si>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</si>
  <si>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</si>
  <si>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</si>
  <si>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</si>
  <si>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</si>
  <si>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</si>
  <si>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</si>
  <si>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</si>
  <si>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</si>
  <si>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</si>
  <si>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</si>
  <si>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</si>
  <si>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</si>
  <si>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</si>
  <si>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</si>
  <si>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</si>
  <si>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</si>
  <si>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</si>
  <si>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</si>
  <si>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</si>
  <si>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</si>
  <si>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</si>
  <si>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</si>
  <si>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</si>
  <si>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</si>
  <si>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</si>
  <si>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</si>
  <si>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</si>
  <si>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</si>
  <si>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</si>
  <si>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</si>
  <si>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</si>
  <si>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</si>
  <si>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</si>
  <si>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</si>
  <si>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</si>
  <si>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</si>
  <si>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</si>
  <si>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</si>
  <si>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</si>
  <si>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</si>
  <si>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</si>
  <si>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</si>
  <si>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</si>
  <si>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</si>
  <si>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</si>
  <si>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</si>
  <si>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</si>
  <si>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</si>
  <si>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</si>
  <si>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</si>
  <si>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</si>
  <si>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</si>
  <si>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</si>
  <si>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</si>
  <si>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</si>
  <si>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</si>
  <si>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</si>
  <si>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</si>
  <si>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</si>
  <si>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</si>
  <si>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</si>
  <si>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</si>
  <si>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</si>
  <si>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</si>
  <si>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</si>
  <si>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</si>
  <si>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</si>
  <si>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</si>
  <si>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</si>
  <si>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</si>
  <si>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</si>
  <si>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</si>
  <si>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</si>
  <si>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</si>
  <si>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</si>
  <si>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</si>
  <si>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</si>
  <si>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</si>
  <si>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</si>
  <si>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</si>
  <si>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</si>
  <si>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</si>
  <si>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</si>
  <si>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</si>
  <si>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</si>
  <si>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</si>
  <si>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</si>
  <si>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</si>
  <si>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</si>
  <si>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</si>
  <si>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</si>
  <si>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</si>
  <si>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</si>
  <si>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</si>
  <si>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</si>
  <si>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</si>
  <si>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</si>
  <si>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</si>
  <si>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</si>
  <si>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</si>
  <si>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</si>
  <si>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</si>
  <si>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</si>
  <si>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</si>
  <si>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</si>
  <si>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</si>
  <si>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</si>
  <si>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</si>
  <si>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</si>
  <si>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</si>
  <si>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</si>
  <si>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</si>
  <si>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</si>
  <si>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</si>
  <si>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</si>
  <si>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</si>
  <si>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</si>
  <si>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</si>
  <si>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</si>
  <si>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</si>
  <si>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</si>
  <si>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</si>
  <si>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</si>
  <si>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</si>
  <si>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</si>
  <si>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</si>
  <si>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</si>
  <si>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</si>
  <si>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</si>
  <si>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</si>
  <si>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</si>
  <si>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</si>
  <si>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</si>
  <si>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</si>
  <si>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</si>
  <si>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</si>
  <si>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</si>
  <si>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</si>
  <si>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</si>
  <si>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</si>
  <si>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</si>
  <si>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</si>
  <si>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</si>
  <si>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</si>
  <si>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</si>
  <si>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</si>
  <si>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</si>
  <si>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</si>
  <si>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</si>
  <si>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</si>
  <si>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</si>
  <si>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</si>
  <si>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</si>
  <si>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</si>
  <si>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</si>
  <si>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</si>
  <si>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</si>
  <si>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</si>
  <si>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</si>
  <si>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</si>
  <si>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</si>
  <si>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</si>
  <si>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</si>
  <si>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</si>
  <si>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</si>
  <si>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</si>
  <si>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</si>
  <si>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</si>
  <si>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</si>
  <si>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</si>
  <si>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</si>
  <si>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</si>
  <si>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</si>
  <si>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</si>
  <si>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</si>
  <si>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</si>
  <si>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</si>
  <si>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</si>
  <si>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</si>
  <si>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</si>
  <si>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</si>
  <si>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</si>
  <si>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</si>
  <si>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</si>
  <si>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</si>
  <si>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</si>
  <si>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</si>
  <si>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</si>
  <si>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</si>
  <si>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</si>
  <si>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</si>
  <si>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</si>
  <si>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</si>
  <si>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</si>
  <si>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</si>
  <si>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</si>
  <si>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</si>
  <si>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</si>
  <si>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</si>
  <si>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</si>
  <si>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</si>
  <si>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</si>
  <si>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</si>
  <si>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</si>
  <si>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</si>
  <si>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</si>
  <si>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</si>
  <si>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</si>
  <si>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</si>
  <si>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</si>
  <si>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</si>
  <si>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</si>
  <si>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</si>
  <si>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</si>
  <si>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</si>
  <si>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</si>
  <si>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</si>
  <si>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</si>
  <si>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</si>
  <si>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</si>
  <si>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</si>
  <si>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</si>
  <si>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</si>
  <si>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</si>
  <si>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</si>
  <si>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</si>
  <si>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</si>
  <si>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</si>
  <si>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</si>
  <si>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</si>
  <si>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</si>
  <si>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</si>
  <si>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</si>
  <si>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</si>
  <si>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</si>
  <si>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</si>
  <si>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</si>
  <si>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</si>
  <si>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</si>
  <si>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</si>
  <si>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</si>
  <si>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</si>
  <si>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</si>
  <si>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</si>
  <si>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</si>
  <si>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</si>
  <si>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</si>
  <si>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</si>
  <si>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</si>
  <si>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</si>
  <si>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</si>
  <si>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</si>
  <si>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</si>
  <si>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</si>
  <si>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</si>
  <si>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</si>
  <si>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</si>
  <si>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</si>
  <si>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</si>
  <si>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</si>
  <si>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</si>
  <si>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</si>
  <si>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</si>
  <si>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</si>
  <si>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</si>
  <si>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</si>
  <si>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</si>
  <si>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</si>
  <si>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</si>
  <si>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</si>
  <si>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</si>
  <si>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</si>
  <si>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</si>
  <si>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</si>
  <si>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</si>
  <si>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</si>
  <si>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</si>
  <si>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</si>
  <si>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</si>
  <si>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</si>
  <si>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</si>
  <si>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</si>
  <si>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</si>
  <si>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</si>
  <si>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</si>
  <si>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</si>
  <si>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</si>
  <si>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</si>
  <si>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</si>
  <si>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</si>
  <si>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</si>
  <si>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</si>
  <si>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</si>
  <si>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</si>
  <si>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</si>
  <si>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</si>
  <si>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</si>
  <si>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</si>
  <si>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</si>
  <si>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</si>
  <si>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</si>
  <si>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</si>
  <si>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</si>
  <si>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</si>
  <si>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</si>
  <si>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</si>
  <si>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</si>
  <si>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</si>
  <si>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</si>
  <si>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</si>
  <si>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</si>
  <si>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</si>
  <si>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</si>
  <si>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</si>
  <si>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</si>
  <si>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</si>
  <si>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</si>
  <si>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</si>
  <si>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</si>
  <si>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</si>
  <si>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</si>
  <si>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</si>
  <si>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</si>
  <si>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</si>
  <si>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</si>
  <si>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</si>
  <si>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</si>
  <si>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</si>
  <si>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</si>
  <si>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</si>
  <si>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</si>
  <si>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</si>
  <si>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</si>
  <si>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</si>
  <si>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</si>
  <si>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</si>
  <si>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</si>
  <si>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</si>
  <si>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</si>
  <si>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</si>
  <si>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</si>
  <si>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</si>
  <si>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</si>
  <si>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</si>
  <si>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</si>
  <si>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</si>
  <si>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</si>
  <si>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</si>
  <si>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</si>
  <si>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</si>
  <si>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</si>
  <si>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</si>
  <si>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</si>
  <si>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</si>
  <si>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</si>
  <si>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</si>
  <si>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</si>
  <si>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</si>
  <si>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</si>
  <si>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</si>
  <si>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</si>
  <si>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</si>
  <si>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</si>
  <si>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</si>
  <si>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</si>
  <si>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</si>
  <si>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</si>
  <si>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</si>
  <si>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</si>
  <si>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</si>
  <si>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</si>
  <si>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</si>
  <si>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</si>
  <si>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</si>
  <si>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</si>
  <si>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</si>
  <si>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</si>
  <si>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</si>
  <si>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</si>
  <si>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</si>
  <si>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</si>
  <si>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</si>
  <si>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</si>
  <si>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</si>
  <si>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</si>
  <si>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</si>
  <si>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</si>
  <si>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</si>
  <si>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</si>
  <si>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</si>
  <si>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</si>
  <si>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</si>
  <si>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</si>
  <si>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</si>
  <si>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</si>
  <si>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</si>
  <si>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</si>
  <si>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</si>
  <si>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</si>
  <si>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</si>
  <si>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</si>
  <si>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</si>
  <si>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</si>
  <si>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</si>
  <si>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</si>
  <si>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</si>
  <si>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</si>
  <si>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</si>
  <si>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</si>
  <si>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</si>
  <si>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</si>
  <si>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</si>
  <si>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</si>
  <si>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</si>
  <si>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</si>
  <si>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</si>
  <si>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</si>
  <si>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</si>
  <si>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</si>
  <si>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</si>
  <si>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</si>
  <si>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</si>
  <si>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</si>
  <si>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</si>
  <si>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</si>
  <si>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</si>
  <si>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</si>
  <si>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</si>
  <si>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</si>
  <si>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</si>
  <si>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</si>
  <si>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</si>
  <si>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</si>
  <si>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</si>
  <si>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</si>
  <si>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</si>
  <si>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</si>
  <si>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</si>
  <si>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</si>
  <si>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</si>
  <si>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</si>
  <si>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</si>
  <si>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</si>
  <si>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</si>
  <si>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</si>
  <si>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</si>
  <si>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</si>
  <si>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</si>
  <si>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</si>
  <si>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</si>
  <si>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</si>
  <si>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</si>
  <si>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</si>
  <si>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</si>
  <si>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</si>
  <si>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</si>
  <si>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</si>
  <si>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</si>
  <si>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</si>
  <si>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</si>
  <si>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</si>
  <si>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</si>
  <si>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</si>
  <si>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</si>
  <si>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</si>
  <si>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</si>
  <si>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</si>
  <si>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</si>
  <si>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</si>
  <si>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</si>
  <si>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</si>
  <si>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</si>
  <si>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</si>
  <si>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</si>
  <si>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</si>
  <si>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</si>
  <si>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</si>
  <si>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</si>
  <si>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</si>
  <si>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</si>
  <si>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</si>
  <si>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</si>
  <si>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</si>
  <si>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</si>
  <si>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</si>
  <si>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</si>
  <si>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</si>
  <si>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</si>
  <si>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</si>
  <si>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</si>
  <si>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</si>
  <si>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</si>
  <si>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</si>
  <si>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</si>
  <si>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</si>
  <si>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</si>
  <si>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</si>
  <si>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</si>
  <si>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</si>
  <si>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</si>
  <si>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</si>
  <si>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</si>
  <si>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</si>
  <si>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</si>
  <si>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</si>
  <si>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</si>
  <si>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</si>
  <si>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</si>
  <si>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</si>
  <si>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</si>
  <si>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</si>
  <si>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</si>
  <si>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</si>
  <si>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</si>
  <si>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</si>
  <si>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</si>
  <si>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</si>
  <si>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</si>
  <si>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</si>
  <si>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</si>
  <si>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</si>
  <si>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</si>
  <si>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</si>
  <si>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</si>
  <si>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</si>
  <si>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</si>
  <si>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</si>
  <si>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</si>
  <si>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</si>
  <si>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</si>
  <si>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</si>
  <si>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</si>
  <si>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</si>
  <si>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</si>
  <si>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</si>
  <si>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</si>
  <si>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</si>
  <si>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</si>
  <si>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</si>
  <si>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</si>
  <si>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</si>
  <si>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</si>
  <si>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</si>
  <si>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</si>
  <si>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</si>
  <si>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</si>
  <si>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</si>
  <si>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</si>
  <si>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</si>
  <si>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</si>
  <si>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</si>
  <si>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</si>
  <si>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</si>
  <si>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</si>
  <si>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</si>
  <si>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</si>
  <si>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</si>
  <si>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</si>
  <si>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</si>
  <si>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</si>
  <si>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</si>
  <si>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</si>
  <si>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</si>
  <si>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</si>
  <si>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</si>
  <si>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</si>
  <si>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</si>
  <si>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</si>
  <si>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</si>
  <si>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</si>
  <si>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</si>
  <si>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</si>
  <si>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</si>
  <si>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</si>
  <si>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</si>
  <si>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</si>
  <si>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</si>
  <si>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</si>
  <si>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</si>
  <si>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</si>
  <si>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</si>
  <si>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</si>
  <si>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</si>
  <si>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</si>
  <si>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</si>
  <si>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</si>
  <si>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</si>
  <si>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</si>
  <si>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</si>
  <si>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</si>
  <si>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</si>
  <si>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</si>
  <si>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</si>
  <si>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</si>
  <si>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</si>
  <si>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</si>
  <si>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</si>
  <si>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</si>
  <si>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</si>
  <si>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</si>
  <si>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</si>
  <si>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</si>
  <si>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</si>
  <si>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</si>
  <si>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</si>
  <si>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</si>
  <si>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</si>
  <si>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</si>
  <si>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</si>
  <si>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</si>
  <si>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</si>
  <si>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</si>
  <si>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</si>
  <si>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</si>
  <si>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</si>
  <si>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</si>
  <si>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</si>
  <si>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</si>
  <si>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</si>
  <si>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</si>
  <si>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</si>
  <si>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</si>
  <si>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</si>
  <si>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</si>
  <si>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</si>
  <si>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</si>
  <si>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</si>
  <si>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</si>
  <si>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</si>
  <si>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</si>
  <si>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</si>
  <si>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</si>
  <si>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</si>
  <si>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</si>
  <si>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</si>
  <si>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</si>
  <si>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</si>
  <si>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</si>
  <si>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</si>
  <si>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</si>
  <si>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</si>
  <si>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</si>
  <si>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</si>
  <si>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</si>
  <si>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</si>
  <si>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</si>
  <si>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</si>
  <si>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</si>
  <si>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</si>
  <si>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</si>
  <si>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</si>
  <si>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</si>
  <si>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</si>
  <si>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</si>
  <si>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</si>
  <si>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</si>
  <si>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</si>
  <si>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</si>
  <si>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</si>
  <si>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</si>
  <si>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</si>
  <si>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</si>
  <si>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</si>
  <si>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</si>
  <si>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</si>
  <si>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</si>
  <si>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</si>
  <si>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</si>
  <si>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</si>
  <si>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</si>
  <si>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</si>
  <si>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</si>
  <si>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</si>
  <si>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</si>
  <si>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</si>
  <si>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</si>
  <si>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</si>
  <si>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</si>
  <si>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</si>
  <si>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</si>
  <si>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</si>
  <si>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</si>
  <si>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</si>
  <si>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</si>
  <si>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</si>
  <si>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</si>
  <si>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</si>
  <si>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</si>
  <si>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</si>
  <si>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</si>
  <si>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</si>
  <si>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</si>
  <si>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</si>
  <si>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</si>
  <si>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</si>
  <si>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</si>
  <si>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</si>
  <si>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</si>
  <si>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</si>
  <si>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</si>
  <si>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</si>
  <si>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</si>
  <si>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</si>
  <si>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</si>
  <si>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</si>
  <si>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</si>
  <si>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</si>
  <si>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</si>
  <si>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</si>
  <si>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</si>
  <si>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</si>
  <si>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</si>
  <si>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</si>
  <si>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</si>
  <si>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</si>
  <si>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</si>
  <si>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</si>
  <si>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</si>
  <si>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</si>
  <si>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</si>
  <si>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</si>
  <si>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</si>
  <si>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</si>
  <si>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</si>
  <si>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</si>
  <si>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</si>
  <si>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</si>
  <si>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</si>
  <si>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</si>
  <si>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</si>
  <si>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</si>
  <si>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</si>
  <si>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</si>
  <si>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</si>
  <si>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</si>
  <si>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</si>
  <si>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</si>
  <si>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</si>
  <si>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</si>
  <si>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</si>
  <si>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</si>
  <si>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</si>
  <si>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</si>
  <si>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</si>
  <si>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</si>
  <si>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</si>
  <si>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</si>
  <si>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</si>
  <si>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</si>
  <si>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</si>
  <si>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</si>
  <si>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</si>
  <si>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</si>
  <si>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</si>
  <si>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</si>
  <si>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</si>
  <si>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</si>
  <si>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</si>
  <si>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</si>
  <si>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</si>
  <si>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</si>
  <si>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</si>
  <si>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</si>
  <si>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</si>
  <si>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</si>
  <si>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</si>
  <si>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</si>
  <si>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</si>
  <si>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</si>
  <si>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</si>
  <si>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</si>
  <si>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</si>
  <si>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</si>
  <si>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</si>
  <si>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</si>
  <si>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</si>
  <si>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</si>
  <si>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</si>
  <si>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</si>
  <si>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</si>
  <si>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</si>
  <si>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</si>
  <si>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</si>
  <si>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</si>
  <si>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</si>
  <si>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</si>
  <si>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</si>
  <si>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</si>
  <si>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</si>
  <si>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</si>
  <si>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</si>
  <si>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</si>
  <si>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</si>
  <si>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</si>
  <si>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</si>
  <si>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</si>
  <si>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</si>
  <si>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</si>
  <si>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</si>
  <si>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</si>
  <si>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</si>
  <si>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</si>
  <si>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</si>
  <si>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</si>
  <si>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</si>
  <si>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</si>
  <si>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</si>
  <si>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</si>
  <si>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</si>
  <si>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</si>
  <si>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</si>
  <si>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</si>
  <si>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</si>
  <si>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</si>
  <si>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</si>
  <si>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</si>
  <si>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</si>
  <si>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</si>
  <si>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</si>
  <si>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</si>
  <si>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</si>
  <si>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</si>
  <si>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</si>
  <si>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</si>
  <si>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</si>
  <si>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</si>
  <si>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</si>
  <si>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</si>
  <si>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</si>
  <si>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</si>
  <si>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</si>
  <si>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</si>
  <si>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</si>
  <si>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</si>
  <si>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</si>
  <si>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</si>
  <si>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</si>
  <si>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</si>
  <si>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</si>
  <si>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</si>
  <si>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</si>
  <si>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</si>
  <si>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</si>
  <si>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</si>
  <si>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</si>
  <si>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</si>
  <si>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</si>
  <si>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</si>
  <si>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</si>
  <si>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</si>
  <si>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</si>
  <si>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</si>
  <si>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</si>
  <si>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</si>
  <si>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</si>
  <si>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</si>
  <si>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</si>
  <si>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</si>
  <si>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</si>
  <si>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</si>
  <si>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</si>
  <si>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</si>
  <si>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</si>
  <si>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</si>
  <si>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</si>
  <si>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</si>
  <si>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</si>
  <si>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</si>
  <si>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</si>
  <si>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</si>
  <si>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</si>
  <si>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</si>
  <si>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</si>
  <si>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</si>
  <si>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</si>
  <si>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</si>
  <si>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</si>
  <si>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</si>
  <si>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</si>
  <si>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</si>
  <si>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</si>
  <si>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</si>
  <si>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</si>
  <si>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</si>
  <si>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</si>
  <si>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</si>
  <si>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</si>
  <si>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</si>
  <si>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</si>
  <si>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</si>
  <si>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</si>
  <si>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</si>
  <si>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</si>
  <si>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</si>
  <si>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</si>
  <si>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</si>
  <si>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</si>
  <si>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</si>
  <si>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</si>
  <si>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</si>
  <si>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</si>
  <si>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</si>
  <si>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</si>
  <si>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</si>
  <si>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</si>
  <si>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</si>
  <si>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</si>
  <si>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</si>
  <si>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</si>
  <si>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</si>
  <si>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</si>
  <si>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</si>
  <si>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</si>
  <si>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</si>
  <si>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</si>
  <si>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</si>
  <si>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</si>
  <si>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</si>
  <si>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</si>
  <si>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</si>
  <si>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</si>
  <si>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</si>
  <si>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</si>
  <si>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</si>
  <si>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</si>
  <si>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</si>
  <si>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</si>
  <si>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</si>
  <si>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</si>
  <si>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</si>
  <si>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</si>
  <si>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</si>
  <si>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</si>
  <si>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</si>
  <si>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</si>
  <si>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</si>
  <si>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</si>
  <si>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</si>
  <si>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</si>
  <si>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</si>
  <si>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</si>
  <si>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</si>
  <si>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</si>
  <si>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</si>
  <si>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</si>
  <si>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</si>
  <si>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</si>
  <si>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</si>
  <si>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</si>
  <si>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</si>
  <si>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</si>
  <si>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</si>
  <si>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</si>
  <si>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</si>
  <si>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</si>
  <si>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</si>
  <si>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</si>
  <si>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</si>
  <si>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</si>
  <si>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</si>
  <si>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</si>
  <si>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</si>
  <si>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</si>
  <si>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</si>
  <si>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</si>
  <si>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</si>
  <si>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</si>
  <si>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</si>
  <si>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</si>
  <si>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</si>
  <si>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</si>
  <si>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</si>
  <si>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</si>
  <si>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</si>
  <si>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</si>
  <si>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</si>
  <si>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</si>
  <si>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</si>
  <si>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</si>
  <si>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</si>
  <si>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</si>
  <si>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</si>
  <si>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</si>
  <si>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</si>
  <si>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</si>
  <si>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</si>
  <si>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</si>
  <si>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</si>
  <si>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</si>
  <si>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</si>
  <si>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</si>
  <si>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</si>
  <si>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</si>
  <si>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</si>
  <si>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</si>
  <si>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</si>
  <si>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</si>
  <si>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</si>
  <si>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</si>
  <si>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</si>
  <si>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</si>
  <si>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</si>
  <si>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</si>
  <si>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</si>
  <si>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</si>
  <si>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</si>
  <si>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</si>
  <si>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</si>
  <si>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</si>
  <si>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</si>
  <si>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</si>
  <si>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</si>
  <si>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</si>
  <si>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</si>
  <si>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</si>
  <si>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</si>
  <si>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</si>
  <si>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</si>
  <si>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</si>
  <si>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</si>
  <si>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</si>
  <si>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</si>
  <si>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</si>
  <si>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</si>
  <si>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</si>
  <si>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</si>
  <si>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</si>
  <si>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</si>
  <si>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</si>
  <si>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</si>
  <si>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</si>
  <si>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</si>
  <si>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</si>
  <si>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</si>
  <si>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</si>
  <si>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</si>
  <si>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</si>
  <si>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</si>
  <si>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</si>
  <si>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</si>
  <si>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</si>
  <si>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</si>
  <si>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</si>
  <si>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</si>
  <si>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</si>
  <si>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</si>
  <si>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</si>
  <si>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</si>
  <si>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</si>
  <si>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</si>
  <si>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</si>
  <si>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</si>
  <si>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</si>
  <si>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</si>
  <si>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</si>
  <si>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</si>
  <si>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</si>
  <si>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</si>
  <si>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</si>
  <si>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</si>
  <si>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</si>
  <si>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</si>
  <si>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</si>
  <si>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</si>
  <si>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</si>
  <si>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</si>
  <si>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</si>
  <si>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</si>
  <si>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</si>
  <si>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</si>
  <si>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</si>
  <si>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</si>
  <si>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</si>
  <si>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</si>
  <si>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</si>
  <si>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</si>
  <si>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</si>
  <si>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</si>
  <si>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</si>
  <si>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</si>
  <si>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</si>
  <si>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</si>
  <si>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</si>
  <si>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</si>
  <si>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</si>
  <si>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</si>
  <si>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</si>
  <si>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</si>
  <si>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</si>
  <si>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</si>
  <si>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</si>
  <si>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</si>
  <si>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</si>
  <si>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</si>
  <si>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</si>
  <si>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</si>
  <si>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</si>
  <si>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</si>
  <si>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</si>
  <si>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</si>
  <si>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</si>
  <si>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</si>
  <si>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</si>
  <si>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</si>
  <si>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</si>
  <si>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</si>
  <si>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</si>
  <si>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</si>
  <si>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</si>
  <si>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</si>
  <si>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</si>
  <si>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</si>
  <si>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</si>
  <si>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</si>
  <si>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</si>
  <si>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</si>
  <si>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</si>
  <si>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</si>
  <si>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</si>
  <si>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</si>
  <si>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</si>
  <si>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</si>
  <si>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</si>
  <si>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</si>
  <si>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</si>
  <si>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</si>
  <si>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</si>
  <si>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</si>
  <si>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</si>
  <si>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</si>
  <si>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</si>
  <si>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</si>
  <si>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</si>
  <si>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</si>
  <si>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</si>
  <si>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</si>
  <si>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</si>
  <si>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</si>
  <si>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</si>
  <si>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</si>
  <si>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</si>
  <si>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</si>
  <si>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</si>
  <si>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</si>
  <si>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</si>
  <si>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</si>
  <si>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</si>
  <si>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</si>
  <si>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</si>
  <si>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</si>
  <si>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</si>
  <si>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</si>
  <si>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</si>
  <si>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</si>
  <si>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</si>
  <si>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</si>
  <si>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</si>
  <si>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</si>
  <si>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</si>
  <si>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</si>
  <si>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</si>
  <si>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</si>
  <si>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</si>
  <si>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</si>
  <si>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</si>
  <si>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</si>
  <si>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</si>
  <si>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</si>
  <si>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</si>
  <si>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</si>
  <si>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</si>
  <si>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</si>
  <si>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</si>
  <si>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</si>
  <si>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</si>
  <si>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</si>
  <si>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</si>
  <si>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</si>
  <si>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</si>
  <si>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</si>
  <si>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</si>
  <si>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</si>
  <si>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</si>
  <si>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</si>
  <si>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</si>
  <si>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</si>
  <si>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</si>
  <si>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</si>
  <si>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</si>
  <si>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</si>
  <si>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</si>
  <si>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</si>
  <si>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</si>
  <si>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</si>
  <si>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</si>
  <si>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</si>
  <si>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</si>
  <si>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</si>
  <si>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</si>
  <si>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</si>
  <si>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</si>
  <si>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</si>
  <si>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</si>
  <si>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</si>
  <si>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</si>
  <si>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</si>
  <si>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</si>
  <si>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</si>
  <si>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</si>
  <si>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</si>
  <si>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</si>
  <si>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</si>
  <si>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</si>
  <si>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</si>
  <si>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</si>
  <si>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</si>
  <si>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</si>
  <si>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</si>
  <si>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</si>
  <si>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</si>
  <si>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</si>
  <si>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</si>
  <si>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</si>
  <si>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</si>
  <si>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</si>
  <si>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</si>
  <si>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</si>
  <si>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</si>
  <si>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</si>
  <si>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</si>
  <si>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</si>
  <si>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</si>
  <si>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</si>
  <si>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</si>
  <si>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</si>
  <si>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</si>
  <si>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</si>
  <si>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</si>
  <si>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</si>
  <si>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</si>
  <si>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</si>
  <si>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</si>
  <si>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</si>
  <si>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</si>
  <si>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</si>
  <si>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</si>
  <si>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</si>
  <si>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</si>
  <si>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</si>
  <si>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</si>
  <si>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</si>
  <si>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</si>
  <si>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</si>
  <si>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</si>
  <si>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</si>
  <si>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</si>
  <si>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</si>
  <si>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</si>
  <si>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</si>
  <si>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</si>
  <si>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</si>
  <si>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</si>
  <si>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</si>
  <si>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</si>
  <si>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</si>
  <si>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</si>
  <si>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</si>
  <si>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</si>
  <si>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</si>
  <si>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</si>
  <si>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</si>
  <si>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</si>
  <si>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</si>
  <si>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</si>
  <si>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</si>
  <si>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</si>
  <si>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</si>
  <si>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</si>
  <si>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</si>
  <si>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</si>
  <si>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</si>
  <si>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</si>
  <si>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</si>
  <si>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</si>
  <si>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</si>
  <si>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</si>
  <si>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</si>
  <si>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</si>
  <si>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</si>
  <si>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</si>
  <si>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</si>
  <si>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</si>
  <si>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</si>
  <si>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</si>
  <si>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</si>
  <si>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</si>
  <si>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</si>
  <si>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</si>
  <si>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</si>
  <si>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</si>
  <si>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</si>
  <si>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</si>
  <si>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</si>
  <si>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</si>
  <si>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</si>
  <si>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</si>
  <si>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</si>
  <si>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</si>
  <si>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</si>
  <si>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</si>
  <si>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</si>
  <si>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</si>
  <si>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</si>
  <si>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</si>
  <si>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</si>
  <si>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</si>
  <si>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</si>
  <si>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</si>
  <si>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</si>
  <si>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</si>
  <si>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</si>
  <si>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</si>
  <si>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</si>
  <si>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</si>
  <si>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</si>
  <si>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</si>
  <si>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</si>
  <si>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</si>
  <si>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</si>
  <si>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</si>
  <si>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</si>
  <si>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</si>
  <si>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</si>
  <si>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</si>
  <si>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</si>
  <si>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</si>
  <si>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</si>
  <si>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</si>
  <si>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</si>
  <si>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</si>
  <si>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</si>
  <si>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</si>
  <si>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</si>
  <si>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</si>
  <si>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</si>
  <si>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</si>
  <si>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</si>
  <si>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</si>
  <si>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</si>
  <si>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</si>
  <si>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</si>
  <si>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</si>
  <si>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</si>
  <si>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</si>
  <si>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</si>
  <si>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</si>
  <si>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</si>
  <si>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</si>
  <si>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</si>
  <si>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</si>
  <si>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</si>
  <si>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</si>
  <si>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</si>
  <si>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</si>
  <si>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</si>
  <si>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</si>
  <si>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</si>
  <si>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</si>
  <si>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</si>
  <si>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</si>
  <si>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</si>
  <si>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</si>
  <si>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</si>
  <si>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</si>
  <si>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</si>
  <si>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</si>
  <si>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</si>
  <si>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</si>
  <si>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</si>
  <si>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</si>
  <si>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</si>
  <si>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</si>
  <si>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</si>
  <si>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</si>
  <si>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</si>
  <si>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</si>
  <si>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</si>
  <si>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</si>
  <si>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</si>
  <si>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</si>
  <si>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</si>
  <si>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</si>
  <si>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</si>
  <si>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</si>
  <si>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</si>
  <si>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</si>
  <si>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</si>
  <si>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</si>
  <si>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</si>
  <si>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</si>
  <si>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</si>
  <si>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</si>
  <si>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</si>
  <si>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</si>
  <si>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</si>
  <si>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</si>
  <si>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</si>
  <si>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</si>
  <si>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</si>
  <si>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</si>
  <si>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</si>
  <si>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</si>
  <si>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</si>
  <si>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</si>
  <si>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</si>
  <si>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</si>
  <si>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</si>
  <si>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</si>
  <si>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</si>
  <si>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</si>
  <si>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</si>
  <si>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</si>
  <si>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</si>
  <si>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</si>
  <si>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</si>
  <si>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</si>
  <si>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</si>
  <si>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</si>
  <si>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</si>
  <si>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</si>
  <si>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</si>
  <si>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</si>
  <si>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</si>
  <si>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</si>
  <si>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</si>
  <si>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</si>
  <si>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</si>
  <si>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</si>
  <si>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</si>
  <si>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</si>
  <si>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</si>
  <si>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</si>
  <si>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</si>
  <si>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</si>
  <si>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</si>
  <si>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</si>
  <si>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</si>
  <si>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</si>
  <si>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</si>
  <si>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</si>
  <si>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</si>
  <si>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</si>
  <si>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</si>
  <si>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</si>
  <si>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</si>
  <si>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</si>
  <si>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</si>
  <si>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</si>
  <si>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</si>
  <si>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</si>
  <si>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</si>
  <si>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</si>
  <si>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</si>
  <si>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</si>
  <si>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</si>
  <si>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</si>
  <si>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</si>
  <si>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</si>
  <si>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</si>
  <si>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</si>
  <si>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</si>
  <si>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</si>
  <si>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</si>
  <si>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</si>
  <si>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</si>
  <si>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</si>
  <si>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</si>
  <si>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</si>
  <si>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</si>
  <si>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</si>
  <si>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</si>
  <si>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</si>
  <si>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</si>
  <si>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</si>
  <si>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</si>
  <si>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</si>
  <si>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</si>
  <si>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</si>
  <si>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</si>
  <si>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</si>
  <si>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</si>
  <si>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</si>
  <si>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</si>
  <si>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</si>
  <si>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</si>
  <si>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</si>
  <si>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</si>
  <si>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</si>
  <si>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</si>
  <si>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</si>
  <si>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</si>
  <si>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</si>
  <si>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</si>
  <si>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</si>
  <si>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</si>
  <si>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</si>
  <si>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</si>
  <si>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</si>
  <si>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</si>
  <si>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</si>
  <si>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</si>
  <si>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</si>
  <si>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</si>
  <si>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</si>
  <si>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</si>
  <si>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</si>
  <si>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</si>
  <si>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</si>
  <si>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</si>
  <si>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</si>
  <si>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</si>
  <si>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</si>
  <si>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</si>
  <si>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</si>
  <si>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</si>
  <si>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</si>
  <si>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</si>
  <si>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</si>
  <si>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</si>
  <si>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</si>
  <si>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</si>
  <si>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</si>
  <si>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</si>
  <si>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</si>
  <si>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</si>
  <si>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</si>
  <si>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</si>
  <si>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</si>
  <si>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</si>
  <si>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</si>
  <si>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</si>
  <si>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</si>
  <si>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</si>
  <si>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</si>
  <si>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</si>
  <si>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</si>
  <si>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</si>
  <si>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</si>
  <si>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</si>
  <si>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</si>
  <si>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</si>
  <si>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</si>
  <si>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</si>
  <si>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</si>
  <si>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</si>
  <si>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</si>
  <si>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</si>
  <si>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</si>
  <si>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</si>
  <si>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</si>
  <si>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</si>
  <si>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</si>
  <si>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</si>
  <si>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</si>
  <si>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</si>
  <si>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</si>
  <si>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</si>
  <si>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</si>
  <si>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</si>
  <si>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</si>
  <si>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</si>
  <si>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</si>
  <si>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</si>
  <si>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</si>
  <si>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</si>
  <si>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</si>
  <si>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</si>
  <si>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</si>
  <si>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</si>
  <si>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</si>
  <si>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</si>
  <si>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</si>
  <si>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</si>
  <si>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</si>
  <si>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</si>
  <si>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</si>
  <si>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</si>
  <si>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</si>
  <si>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</si>
  <si>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</si>
  <si>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</si>
  <si>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</si>
  <si>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</si>
  <si>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</si>
  <si>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</si>
  <si>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</si>
  <si>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</si>
  <si>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</si>
  <si>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</si>
  <si>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</si>
  <si>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</si>
  <si>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</si>
  <si>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</si>
  <si>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</si>
  <si>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</si>
  <si>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</si>
  <si>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</si>
  <si>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</si>
  <si>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</si>
  <si>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</si>
  <si>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</si>
  <si>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</si>
  <si>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</si>
  <si>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</si>
  <si>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</si>
  <si>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</si>
  <si>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</si>
  <si>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</si>
  <si>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</si>
  <si>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</si>
  <si>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</si>
  <si>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</si>
  <si>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</si>
  <si>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</si>
  <si>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</si>
  <si>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</si>
  <si>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</si>
  <si>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</si>
  <si>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</si>
  <si>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</si>
  <si>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</si>
  <si>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</si>
  <si>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</si>
  <si>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</si>
  <si>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</si>
  <si>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</si>
  <si>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</si>
  <si>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</si>
  <si>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</si>
  <si>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</si>
  <si>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</si>
  <si>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</si>
  <si>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</si>
  <si>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</si>
  <si>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</si>
  <si>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</si>
  <si>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</si>
  <si>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</si>
  <si>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</si>
  <si>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</si>
  <si>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</si>
  <si>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</si>
  <si>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</si>
  <si>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</si>
  <si>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</si>
  <si>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</si>
  <si>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</si>
  <si>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</si>
  <si>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</si>
  <si>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</si>
  <si>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</si>
  <si>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</si>
  <si>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</si>
  <si>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</si>
  <si>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</si>
  <si>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</si>
  <si>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</si>
  <si>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</si>
  <si>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</si>
  <si>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</si>
  <si>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</si>
  <si>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</si>
  <si>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</si>
  <si>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</si>
  <si>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</si>
  <si>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</si>
  <si>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</si>
  <si>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</si>
  <si>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</si>
  <si>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</si>
  <si>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</si>
  <si>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</si>
  <si>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</si>
  <si>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</si>
  <si>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</si>
  <si>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</si>
  <si>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</si>
  <si>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</si>
  <si>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</si>
  <si>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</si>
  <si>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</si>
  <si>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</si>
  <si>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</si>
  <si>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</si>
  <si>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</si>
  <si>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</si>
  <si>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</si>
  <si>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</si>
  <si>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</si>
  <si>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</si>
  <si>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</si>
  <si>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</si>
  <si>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</si>
  <si>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</si>
  <si>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</si>
  <si>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</si>
  <si>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</si>
  <si>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</si>
  <si>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</si>
  <si>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</si>
  <si>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</si>
  <si>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</si>
  <si>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</si>
  <si>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</si>
  <si>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</si>
  <si>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</si>
  <si>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</si>
  <si>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</si>
  <si>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</si>
  <si>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</si>
  <si>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</si>
  <si>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</si>
  <si>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</si>
  <si>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</si>
  <si>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</si>
  <si>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</si>
  <si>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</si>
  <si>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</si>
  <si>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</si>
  <si>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</si>
  <si>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</si>
  <si>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</si>
  <si>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</si>
  <si>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</si>
  <si>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</si>
  <si>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</si>
  <si>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</si>
  <si>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</si>
  <si>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</si>
  <si>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</si>
  <si>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</si>
  <si>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</si>
  <si>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</si>
  <si>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</si>
  <si>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</si>
  <si>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</si>
  <si>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</si>
  <si>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</si>
  <si>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</si>
  <si>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</si>
  <si>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</si>
  <si>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</si>
  <si>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</si>
  <si>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</si>
  <si>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</si>
  <si>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</si>
  <si>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</si>
  <si>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</si>
  <si>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</si>
  <si>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</si>
  <si>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</si>
  <si>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</si>
  <si>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</si>
  <si>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</si>
  <si>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</si>
  <si>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</si>
  <si>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</si>
  <si>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</si>
  <si>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</si>
  <si>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</si>
  <si>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</si>
  <si>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</si>
  <si>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</si>
  <si>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</si>
  <si>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</si>
  <si>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</si>
  <si>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</si>
  <si>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</si>
  <si>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</si>
  <si>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</si>
  <si>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</si>
  <si>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</si>
  <si>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</si>
  <si>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</si>
  <si>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</si>
  <si>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</si>
  <si>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</si>
  <si>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</si>
  <si>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</si>
  <si>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</si>
  <si>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</si>
  <si>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</si>
  <si>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</si>
  <si>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</si>
  <si>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</si>
  <si>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</si>
  <si>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</si>
  <si>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</si>
  <si>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</si>
  <si>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</si>
  <si>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</si>
  <si>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</si>
  <si>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</si>
  <si>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</si>
  <si>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</si>
  <si>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</si>
  <si>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</si>
  <si>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</si>
  <si>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</si>
  <si>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</si>
  <si>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</si>
  <si>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</si>
  <si>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</si>
  <si>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</si>
  <si>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</si>
  <si>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</si>
  <si>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</si>
  <si>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</si>
  <si>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</si>
  <si>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</si>
  <si>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</si>
  <si>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</si>
  <si>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</si>
  <si>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</si>
  <si>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</si>
  <si>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</si>
  <si>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</si>
  <si>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</si>
  <si>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</si>
  <si>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</si>
  <si>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</si>
  <si>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</si>
  <si>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</si>
  <si>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</si>
  <si>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</si>
  <si>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</si>
  <si>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</si>
  <si>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</si>
  <si>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</si>
  <si>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</si>
  <si>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</si>
  <si>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</si>
  <si>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</si>
  <si>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</si>
  <si>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</si>
  <si>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</si>
  <si>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</si>
  <si>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</si>
  <si>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</si>
  <si>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</si>
  <si>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</si>
  <si>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</si>
  <si>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</si>
  <si>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</si>
  <si>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</si>
  <si>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</si>
  <si>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</si>
  <si>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</si>
  <si>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</si>
  <si>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</si>
  <si>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</si>
  <si>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</si>
  <si>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</si>
  <si>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</si>
  <si>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</si>
  <si>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</si>
  <si>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</si>
  <si>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</si>
  <si>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</si>
  <si>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</si>
  <si>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</si>
  <si>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</si>
  <si>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</si>
  <si>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</si>
  <si>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</si>
  <si>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</si>
  <si>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</si>
  <si>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</si>
  <si>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</si>
  <si>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</si>
  <si>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</si>
  <si>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</si>
  <si>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</si>
  <si>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</si>
  <si>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</si>
  <si>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</si>
  <si>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</si>
  <si>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</si>
  <si>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</si>
  <si>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</si>
  <si>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</si>
  <si>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</si>
  <si>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</si>
  <si>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</si>
  <si>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</si>
  <si>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</si>
  <si>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</si>
  <si>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</si>
  <si>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</si>
  <si>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</si>
  <si>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</si>
  <si>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</si>
  <si>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</si>
  <si>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</si>
  <si>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</si>
  <si>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</si>
  <si>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</si>
  <si>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</si>
  <si>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</si>
  <si>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</si>
  <si>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</si>
  <si>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</si>
  <si>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</si>
  <si>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</si>
  <si>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</si>
  <si>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</si>
  <si>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</si>
  <si>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</si>
  <si>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</si>
  <si>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</si>
  <si>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</si>
  <si>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</si>
  <si>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</si>
  <si>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</si>
  <si>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</si>
  <si>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</si>
  <si>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</si>
  <si>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</si>
  <si>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</si>
  <si>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</si>
  <si>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</si>
  <si>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</si>
  <si>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</si>
  <si>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</si>
  <si>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</si>
  <si>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</si>
  <si>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</si>
  <si>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</si>
  <si>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</si>
  <si>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</si>
  <si>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</si>
  <si>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</si>
  <si>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</si>
  <si>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</si>
  <si>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</si>
  <si>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</si>
  <si>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</si>
  <si>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</si>
  <si>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</si>
  <si>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</si>
  <si>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</si>
  <si>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</si>
  <si>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</si>
  <si>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</si>
  <si>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</si>
  <si>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</si>
  <si>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</si>
  <si>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</si>
  <si>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</si>
  <si>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</si>
  <si>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</si>
  <si>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</si>
  <si>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</si>
  <si>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</si>
  <si>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</si>
  <si>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</si>
  <si>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</si>
  <si>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</si>
  <si>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</si>
  <si>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</si>
  <si>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</si>
  <si>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</si>
  <si>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</si>
  <si>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</si>
  <si>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</si>
  <si>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</si>
  <si>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</si>
  <si>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</si>
  <si>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</si>
  <si>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</si>
  <si>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</si>
  <si>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</si>
  <si>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</si>
  <si>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</si>
  <si>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</si>
  <si>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</si>
  <si>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</si>
  <si>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</si>
  <si>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</si>
  <si>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</si>
  <si>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</si>
  <si>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</si>
  <si>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</si>
  <si>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</si>
  <si>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</si>
  <si>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</si>
  <si>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</si>
  <si>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</si>
  <si>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</si>
  <si>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</si>
  <si>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</si>
  <si>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</si>
  <si>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</si>
  <si>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</si>
  <si>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</si>
  <si>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</si>
  <si>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</si>
  <si>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</si>
  <si>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</si>
  <si>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</si>
  <si>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</si>
  <si>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</si>
  <si>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</si>
  <si>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</si>
  <si>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</si>
  <si>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</si>
  <si>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</si>
  <si>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</si>
  <si>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</si>
  <si>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</si>
  <si>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</si>
  <si>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</si>
  <si>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</si>
  <si>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</si>
  <si>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</si>
  <si>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</si>
  <si>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</si>
  <si>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</si>
  <si>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</si>
  <si>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</si>
  <si>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</si>
  <si>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</si>
  <si>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</si>
  <si>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</si>
  <si>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</si>
  <si>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</si>
  <si>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</si>
  <si>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</si>
  <si>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</si>
  <si>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</si>
  <si>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</si>
  <si>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</si>
  <si>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</si>
  <si>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</si>
  <si>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</si>
  <si>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</si>
  <si>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</si>
  <si>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</si>
  <si>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</si>
  <si>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</si>
  <si>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</si>
  <si>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</si>
  <si>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</si>
  <si>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</si>
  <si>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</si>
  <si>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</si>
  <si>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</si>
  <si>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</si>
  <si>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</si>
  <si>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</si>
  <si>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</si>
  <si>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</si>
  <si>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</si>
  <si>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</si>
  <si>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</si>
  <si>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</si>
  <si>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</si>
  <si>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</si>
  <si>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</si>
  <si>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</si>
  <si>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</si>
  <si>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</si>
  <si>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</si>
  <si>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</si>
  <si>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</si>
  <si>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</si>
  <si>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</si>
  <si>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</si>
  <si>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</si>
  <si>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</si>
  <si>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</si>
  <si>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</si>
  <si>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</si>
  <si>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</si>
  <si>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</si>
  <si>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</si>
  <si>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</si>
  <si>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</si>
  <si>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</si>
  <si>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</si>
  <si>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</si>
  <si>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</si>
  <si>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</si>
  <si>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</si>
  <si>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</si>
  <si>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</si>
  <si>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</si>
  <si>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</si>
  <si>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</si>
  <si>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</si>
  <si>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</si>
  <si>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</si>
  <si>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</si>
  <si>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</si>
  <si>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</si>
  <si>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</si>
  <si>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</si>
  <si>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</si>
  <si>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</si>
  <si>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</si>
  <si>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</si>
  <si>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</si>
  <si>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</si>
  <si>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</si>
  <si>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</si>
  <si>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</si>
  <si>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</si>
  <si>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</si>
  <si>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</si>
  <si>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</si>
  <si>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</si>
  <si>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</si>
  <si>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</si>
  <si>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</si>
  <si>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</si>
  <si>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</si>
  <si>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</si>
  <si>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</si>
  <si>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</si>
  <si>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</si>
  <si>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</si>
  <si>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</si>
  <si>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</si>
  <si>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</si>
  <si>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</si>
  <si>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</si>
  <si>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</si>
  <si>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</si>
  <si>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</si>
  <si>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</si>
  <si>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</si>
  <si>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</si>
  <si>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</si>
  <si>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</si>
  <si>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</si>
  <si>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</si>
  <si>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</si>
  <si>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</si>
  <si>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</si>
  <si>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</si>
  <si>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</si>
  <si>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</si>
  <si>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</si>
  <si>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</si>
  <si>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</si>
  <si>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</si>
  <si>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</si>
  <si>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</si>
  <si>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</si>
  <si>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</si>
  <si>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</si>
  <si>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</si>
  <si>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</si>
  <si>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</si>
  <si>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</si>
  <si>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</si>
  <si>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</si>
  <si>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</si>
  <si>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</si>
  <si>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</si>
  <si>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</si>
  <si>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</si>
  <si>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</si>
  <si>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</si>
  <si>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</si>
  <si>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</si>
  <si>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</si>
  <si>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</si>
  <si>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</si>
  <si>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</si>
  <si>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</si>
  <si>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</si>
  <si>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</si>
  <si>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</si>
  <si>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</si>
  <si>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</si>
  <si>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</si>
  <si>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</si>
  <si>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</si>
  <si>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</si>
  <si>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</si>
  <si>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</si>
  <si>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</si>
  <si>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</si>
  <si>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</si>
  <si>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</si>
  <si>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</si>
  <si>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</si>
  <si>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</si>
  <si>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</si>
  <si>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</si>
  <si>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</si>
  <si>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</si>
  <si>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</si>
  <si>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</si>
  <si>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</si>
  <si>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</si>
  <si>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</si>
  <si>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</si>
  <si>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</si>
  <si>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</si>
  <si>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</si>
  <si>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</si>
  <si>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</si>
  <si>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</si>
  <si>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</si>
  <si>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</si>
  <si>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</si>
  <si>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</si>
  <si>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</si>
  <si>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</si>
  <si>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</si>
  <si>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</si>
  <si>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</si>
  <si>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</si>
  <si>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</si>
  <si>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</si>
  <si>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</si>
  <si>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</si>
  <si>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</si>
  <si>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</si>
  <si>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</si>
  <si>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</si>
  <si>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</si>
  <si>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</si>
  <si>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</si>
  <si>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</si>
  <si>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</si>
  <si>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</si>
  <si>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</si>
  <si>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</si>
  <si>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</si>
  <si>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</si>
  <si>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</si>
  <si>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</si>
  <si>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</si>
  <si>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</si>
  <si>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</si>
  <si>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</si>
  <si>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</si>
  <si>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</si>
  <si>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</si>
  <si>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</si>
  <si>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</si>
  <si>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</si>
  <si>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</si>
  <si>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</si>
  <si>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</si>
  <si>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</si>
  <si>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</si>
  <si>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</si>
  <si>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</si>
  <si>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</si>
  <si>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</si>
  <si>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</si>
  <si>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</si>
  <si>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</si>
  <si>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</si>
  <si>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</si>
  <si>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</si>
  <si>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</si>
  <si>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</si>
  <si>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</si>
  <si>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</si>
  <si>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</si>
  <si>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</si>
  <si>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</si>
  <si>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</si>
  <si>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</si>
  <si>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</si>
  <si>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</si>
  <si>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</si>
  <si>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</si>
  <si>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</si>
  <si>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</si>
  <si>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</si>
  <si>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</si>
  <si>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</si>
  <si>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</si>
  <si>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</si>
  <si>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</si>
  <si>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</si>
  <si>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</si>
  <si>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</si>
  <si>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</si>
  <si>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</si>
  <si>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</si>
  <si>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</si>
  <si>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</si>
  <si>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</si>
  <si>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</si>
  <si>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</si>
  <si>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</si>
  <si>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</si>
  <si>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</si>
  <si>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</si>
  <si>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</si>
  <si>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</si>
  <si>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</si>
  <si>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</si>
  <si>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</si>
  <si>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</si>
  <si>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</si>
  <si>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</si>
  <si>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</si>
  <si>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</si>
  <si>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</si>
  <si>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</si>
  <si>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</si>
  <si>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</si>
  <si>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</si>
  <si>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</si>
  <si>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</si>
  <si>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</si>
  <si>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</si>
  <si>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</si>
  <si>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</si>
  <si>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</si>
  <si>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</si>
  <si>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</si>
  <si>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</si>
  <si>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</si>
  <si>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</si>
  <si>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</si>
  <si>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</si>
  <si>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</si>
  <si>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</si>
  <si>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</si>
  <si>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</si>
  <si>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</si>
  <si>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</si>
  <si>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</si>
  <si>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</si>
  <si>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</si>
  <si>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</si>
  <si>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</si>
  <si>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</si>
  <si>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</si>
  <si>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</si>
  <si>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</si>
  <si>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</si>
  <si>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</si>
  <si>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</si>
  <si>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</si>
  <si>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</si>
  <si>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</si>
  <si>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</si>
  <si>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</si>
  <si>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</si>
  <si>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</si>
  <si>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</si>
  <si>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</si>
  <si>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</si>
  <si>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</si>
  <si>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</si>
  <si>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</si>
  <si>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</si>
  <si>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</si>
  <si>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</si>
  <si>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</si>
  <si>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</si>
  <si>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</si>
  <si>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</si>
  <si>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</si>
  <si>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</si>
  <si>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</si>
  <si>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</si>
  <si>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</si>
  <si>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</si>
  <si>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</si>
  <si>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</si>
  <si>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</si>
  <si>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</si>
  <si>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</si>
  <si>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</si>
  <si>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</si>
  <si>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</si>
  <si>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</si>
  <si>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</si>
  <si>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</si>
  <si>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</si>
  <si>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</si>
  <si>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</si>
  <si>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</si>
  <si>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</si>
  <si>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</si>
  <si>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</si>
  <si>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</si>
  <si>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</si>
  <si>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</si>
  <si>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</si>
  <si>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</si>
  <si>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</si>
  <si>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</si>
  <si>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</si>
  <si>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</si>
  <si>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</si>
  <si>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</si>
  <si>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</si>
  <si>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</si>
  <si>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</si>
  <si>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</si>
  <si>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</si>
  <si>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</si>
  <si>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</si>
  <si>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</si>
  <si>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</si>
  <si>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</si>
  <si>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</si>
  <si>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</si>
  <si>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</si>
  <si>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</si>
  <si>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</si>
  <si>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</si>
  <si>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</si>
  <si>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</si>
  <si>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</si>
  <si>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</si>
  <si>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</si>
  <si>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</si>
  <si>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</si>
  <si>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</si>
  <si>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</si>
  <si>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</si>
  <si>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</si>
  <si>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</si>
  <si>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</si>
  <si>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</si>
  <si>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</si>
  <si>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</si>
  <si>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</si>
  <si>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</si>
  <si>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</si>
  <si>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</si>
  <si>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</si>
  <si>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</si>
  <si>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</si>
  <si>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</si>
  <si>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</si>
  <si>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</si>
  <si>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</si>
  <si>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</si>
  <si>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</si>
  <si>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</si>
  <si>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</si>
  <si>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</si>
  <si>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</si>
  <si>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</si>
  <si>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</si>
  <si>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</si>
  <si>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</si>
  <si>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</si>
  <si>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</si>
  <si>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</si>
  <si>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</si>
  <si>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</si>
  <si>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</si>
  <si>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</si>
  <si>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</si>
  <si>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</si>
  <si>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</si>
  <si>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</si>
  <si>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</si>
  <si>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</si>
  <si>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</si>
  <si>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</si>
  <si>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</si>
  <si>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</si>
  <si>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</si>
  <si>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</si>
  <si>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</si>
  <si>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</si>
  <si>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</si>
  <si>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</si>
  <si>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</si>
  <si>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</si>
  <si>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</si>
  <si>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</si>
  <si>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</si>
  <si>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</si>
  <si>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</si>
  <si>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</si>
  <si>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</si>
  <si>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</si>
  <si>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</si>
  <si>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</si>
  <si>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</si>
  <si>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</si>
  <si>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</si>
  <si>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</si>
  <si>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</si>
  <si>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</si>
  <si>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</si>
  <si>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</si>
  <si>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</si>
  <si>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</si>
  <si>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</si>
  <si>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</si>
  <si>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</si>
  <si>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</si>
  <si>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</si>
  <si>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</si>
  <si>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</si>
  <si>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</si>
  <si>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</si>
  <si>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</si>
  <si>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</si>
  <si>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</si>
  <si>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</si>
  <si>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</si>
  <si>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</si>
  <si>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</si>
  <si>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</si>
  <si>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</si>
  <si>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</si>
  <si>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</si>
  <si>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</si>
  <si>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</si>
  <si>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</si>
  <si>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</si>
  <si>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</si>
  <si>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</si>
  <si>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</si>
  <si>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</si>
  <si>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</si>
  <si>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</si>
  <si>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</si>
  <si>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</si>
  <si>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</si>
  <si>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</si>
  <si>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</si>
  <si>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</si>
  <si>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</si>
  <si>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</si>
  <si>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</si>
  <si>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</si>
  <si>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</si>
  <si>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</si>
  <si>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</si>
  <si>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</si>
  <si>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</si>
  <si>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</si>
  <si>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</si>
  <si>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</si>
  <si>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</si>
  <si>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</si>
  <si>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</si>
  <si>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</si>
  <si>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</si>
  <si>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</si>
  <si>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</si>
  <si>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</si>
  <si>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</si>
  <si>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</si>
  <si>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</si>
  <si>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</si>
  <si>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</si>
  <si>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</si>
  <si>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</si>
  <si>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</si>
  <si>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</si>
  <si>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</si>
  <si>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</si>
  <si>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</si>
  <si>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</si>
  <si>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</si>
  <si>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</si>
  <si>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</si>
  <si>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</si>
  <si>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</si>
  <si>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</si>
  <si>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</si>
  <si>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</si>
  <si>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</si>
  <si>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</si>
  <si>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</si>
  <si>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</si>
  <si>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</si>
  <si>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</si>
  <si>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</si>
  <si>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</si>
  <si>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</si>
  <si>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</si>
  <si>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</si>
  <si>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</si>
  <si>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</si>
  <si>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</si>
  <si>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</si>
  <si>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</si>
  <si>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</si>
  <si>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</si>
  <si>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</si>
  <si>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</si>
  <si>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</si>
  <si>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</si>
  <si>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</si>
  <si>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</si>
  <si>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</si>
  <si>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</si>
  <si>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</si>
  <si>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</si>
  <si>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</si>
  <si>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</si>
  <si>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</si>
  <si>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</si>
  <si>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</si>
  <si>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</si>
  <si>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</si>
  <si>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</si>
  <si>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</si>
  <si>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</si>
  <si>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</si>
  <si>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</si>
  <si>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</si>
  <si>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</si>
  <si>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</si>
  <si>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</si>
  <si>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</si>
  <si>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</si>
  <si>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</si>
  <si>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</si>
  <si>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</si>
  <si>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</si>
  <si>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</si>
  <si>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</si>
  <si>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</si>
  <si>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</si>
  <si>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</si>
  <si>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</si>
  <si>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</si>
  <si>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</si>
  <si>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</si>
  <si>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</si>
  <si>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</si>
  <si>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</si>
  <si>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</si>
  <si>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</si>
  <si>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</si>
  <si>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</si>
  <si>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</si>
  <si>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</si>
  <si>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</si>
  <si>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</si>
  <si>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</si>
  <si>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</si>
  <si>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</si>
  <si>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</si>
  <si>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</si>
  <si>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</si>
  <si>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</si>
  <si>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</si>
  <si>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</si>
  <si>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</si>
  <si>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</si>
  <si>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</si>
  <si>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</si>
  <si>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</si>
  <si>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</si>
  <si>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</si>
  <si>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</si>
  <si>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</si>
  <si>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</si>
  <si>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</si>
  <si>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</si>
  <si>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</si>
  <si>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</si>
  <si>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</si>
  <si>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</si>
  <si>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</si>
  <si>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</si>
  <si>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</si>
  <si>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</si>
  <si>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</si>
  <si>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</si>
  <si>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</si>
  <si>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</si>
  <si>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</si>
  <si>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</si>
  <si>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</si>
  <si>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</si>
  <si>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</si>
  <si>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</si>
  <si>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</si>
  <si>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</si>
  <si>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</si>
  <si>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</si>
  <si>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</si>
  <si>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</si>
  <si>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</si>
  <si>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</si>
  <si>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</si>
  <si>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</si>
  <si>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</si>
  <si>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</si>
  <si>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</si>
  <si>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</si>
  <si>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</si>
  <si>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</si>
  <si>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</si>
  <si>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</si>
  <si>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</si>
  <si>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</si>
  <si>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</si>
  <si>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</si>
  <si>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</si>
  <si>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</si>
  <si>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</si>
  <si>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</si>
  <si>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</si>
  <si>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</si>
  <si>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</si>
  <si>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</si>
  <si>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</si>
  <si>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</si>
  <si>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</si>
  <si>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</si>
  <si>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</si>
  <si>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</si>
  <si>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</si>
  <si>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</si>
  <si>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</si>
  <si>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</si>
  <si>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</si>
  <si>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</si>
  <si>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</si>
  <si>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</si>
  <si>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</si>
  <si>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</si>
  <si>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</si>
  <si>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</si>
  <si>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</si>
  <si>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</si>
  <si>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</si>
  <si>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</si>
  <si>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</si>
  <si>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</si>
  <si>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</si>
  <si>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</si>
  <si>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</si>
  <si>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</si>
  <si>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</si>
  <si>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</si>
  <si>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</si>
  <si>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</si>
  <si>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</si>
  <si>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</si>
  <si>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</si>
  <si>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</si>
  <si>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</si>
  <si>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</si>
  <si>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</si>
  <si>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</si>
  <si>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</si>
  <si>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</si>
  <si>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</si>
  <si>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</si>
  <si>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</si>
  <si>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</si>
  <si>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</si>
  <si>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</si>
  <si>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</si>
  <si>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</si>
  <si>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</si>
  <si>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</si>
  <si>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</si>
  <si>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</si>
  <si>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</si>
  <si>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</si>
  <si>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</si>
  <si>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</si>
  <si>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</si>
  <si>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</si>
  <si>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</si>
  <si>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</si>
  <si>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</si>
  <si>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</si>
  <si>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</si>
  <si>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</si>
  <si>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</si>
  <si>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</si>
  <si>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</si>
  <si>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</si>
  <si>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</si>
  <si>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</si>
  <si>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</si>
  <si>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</si>
  <si>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</si>
  <si>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</si>
  <si>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</si>
  <si>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</si>
  <si>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</si>
  <si>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</si>
  <si>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</si>
  <si>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</si>
  <si>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</si>
  <si>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</si>
  <si>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</si>
  <si>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</si>
  <si>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</si>
  <si>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</si>
  <si>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</si>
  <si>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</si>
  <si>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</si>
  <si>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</si>
  <si>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</si>
  <si>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</si>
  <si>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</si>
  <si>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</si>
  <si>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</si>
  <si>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</si>
  <si>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</si>
  <si>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</si>
  <si>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</si>
  <si>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</si>
  <si>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</si>
  <si>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</si>
  <si>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</si>
  <si>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</si>
  <si>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</si>
  <si>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</si>
  <si>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</si>
  <si>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</si>
  <si>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</si>
  <si>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</si>
  <si>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</si>
  <si>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</si>
  <si>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</si>
  <si>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</si>
  <si>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</si>
  <si>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</si>
  <si>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</si>
  <si>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</si>
  <si>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</si>
  <si>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</si>
  <si>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</si>
  <si>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</si>
  <si>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</si>
  <si>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</si>
  <si>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</si>
  <si>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</si>
  <si>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</si>
  <si>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</si>
  <si>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</si>
  <si>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</si>
  <si>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</si>
  <si>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</si>
  <si>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</si>
  <si>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</si>
  <si>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</si>
  <si>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</si>
  <si>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</si>
  <si>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</si>
  <si>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</si>
  <si>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</si>
  <si>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</si>
  <si>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</si>
  <si>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</si>
  <si>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</si>
  <si>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</si>
  <si>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</si>
  <si>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</si>
  <si>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</si>
  <si>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</si>
  <si>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</si>
  <si>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</si>
  <si>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</si>
  <si>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</si>
  <si>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</si>
  <si>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</si>
  <si>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</si>
  <si>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</si>
  <si>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</si>
  <si>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</si>
  <si>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</si>
  <si>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</si>
  <si>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</si>
  <si>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</si>
  <si>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</si>
  <si>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</si>
  <si>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</si>
  <si>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</si>
  <si>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</si>
  <si>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</si>
  <si>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</si>
  <si>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</si>
  <si>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</si>
  <si>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</si>
  <si>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</si>
  <si>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</si>
  <si>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</si>
  <si>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</si>
  <si>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</si>
  <si>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</si>
  <si>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</si>
  <si>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</si>
  <si>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</si>
  <si>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</si>
  <si>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</si>
  <si>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</si>
  <si>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</si>
  <si>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</si>
  <si>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</si>
  <si>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</si>
  <si>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</si>
  <si>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</si>
  <si>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</si>
  <si>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</si>
  <si>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</si>
  <si>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</si>
  <si>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</si>
  <si>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</si>
  <si>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</si>
  <si>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</si>
  <si>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</si>
  <si>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</si>
  <si>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</si>
  <si>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</si>
  <si>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</si>
  <si>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</si>
  <si>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</si>
  <si>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</si>
  <si>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</si>
  <si>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</si>
  <si>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</si>
  <si>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</si>
  <si>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</si>
  <si>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</si>
  <si>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</si>
  <si>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</si>
  <si>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</si>
  <si>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</si>
  <si>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</si>
  <si>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</si>
  <si>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</si>
  <si>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</si>
  <si>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</si>
  <si>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</si>
  <si>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</si>
  <si>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</si>
  <si>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</si>
  <si>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</si>
  <si>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</si>
  <si>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</si>
  <si>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</si>
  <si>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</si>
  <si>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</si>
  <si>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</si>
  <si>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</si>
  <si>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</si>
  <si>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</si>
  <si>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</si>
  <si>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</si>
  <si>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</si>
  <si>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</si>
  <si>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</si>
  <si>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</si>
  <si>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</si>
  <si>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</si>
  <si>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</si>
  <si>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</si>
  <si>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</si>
  <si>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</si>
  <si>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</si>
  <si>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</si>
  <si>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</si>
  <si>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</si>
  <si>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</si>
  <si>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</si>
  <si>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</si>
  <si>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</si>
  <si>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</si>
  <si>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</si>
  <si>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</si>
  <si>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</si>
  <si>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</si>
  <si>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</si>
  <si>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</si>
  <si>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</si>
  <si>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</si>
  <si>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</si>
  <si>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</si>
  <si>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</si>
  <si>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</si>
  <si>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</si>
  <si>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</si>
  <si>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</si>
  <si>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</si>
  <si>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</si>
  <si>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</si>
  <si>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</si>
  <si>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</si>
  <si>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</si>
  <si>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</si>
  <si>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</si>
  <si>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</si>
  <si>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</si>
  <si>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</si>
  <si>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</si>
  <si>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</si>
  <si>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</si>
  <si>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</si>
  <si>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</si>
  <si>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</si>
  <si>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</si>
  <si>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</si>
  <si>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</si>
  <si>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</si>
  <si>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</si>
  <si>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</si>
  <si>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</si>
  <si>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</si>
  <si>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</si>
  <si>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</si>
  <si>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</si>
  <si>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</si>
  <si>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</si>
  <si>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</si>
  <si>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</si>
  <si>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</si>
  <si>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</si>
  <si>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</si>
  <si>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</si>
  <si>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</si>
  <si>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</si>
  <si>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</si>
  <si>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</si>
  <si>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</si>
  <si>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</si>
  <si>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</si>
  <si>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</si>
  <si>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</si>
  <si>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</si>
  <si>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</si>
  <si>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</si>
  <si>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</si>
  <si>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</si>
  <si>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</si>
  <si>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</si>
  <si>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</si>
  <si>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</si>
  <si>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</si>
  <si>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</si>
  <si>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</si>
  <si>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</si>
  <si>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</si>
  <si>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</si>
  <si>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</si>
  <si>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</si>
  <si>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</si>
  <si>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</si>
  <si>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</si>
  <si>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</si>
  <si>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</si>
  <si>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</si>
  <si>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</si>
  <si>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</si>
  <si>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</si>
  <si>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</si>
  <si>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</si>
  <si>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</si>
  <si>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</si>
  <si>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</si>
  <si>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</si>
  <si>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</si>
  <si>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</si>
  <si>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</si>
  <si>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</si>
  <si>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</si>
  <si>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</si>
  <si>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</si>
  <si>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</si>
  <si>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</si>
  <si>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</si>
  <si>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</si>
  <si>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</si>
  <si>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</si>
  <si>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</si>
  <si>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</si>
  <si>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</si>
  <si>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</si>
  <si>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</si>
  <si>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</si>
  <si>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</si>
  <si>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</si>
  <si>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</si>
  <si>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</si>
  <si>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</si>
  <si>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</si>
  <si>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</si>
  <si>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</si>
  <si>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</si>
  <si>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</si>
  <si>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</si>
  <si>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</si>
  <si>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</si>
  <si>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</si>
  <si>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</si>
  <si>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</si>
  <si>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</si>
  <si>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</si>
  <si>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</si>
  <si>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</si>
  <si>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</si>
  <si>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</si>
  <si>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</si>
  <si>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</si>
  <si>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</si>
  <si>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</si>
  <si>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</si>
  <si>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</si>
  <si>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</si>
  <si>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</si>
  <si>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</si>
  <si>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</si>
  <si>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</si>
  <si>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</si>
  <si>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</si>
  <si>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</si>
  <si>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</si>
  <si>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</si>
  <si>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</si>
  <si>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</si>
  <si>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</si>
  <si>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</si>
  <si>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</si>
  <si>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</si>
  <si>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</si>
  <si>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</si>
  <si>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</si>
  <si>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</si>
  <si>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</si>
  <si>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</si>
  <si>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</si>
  <si>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</si>
  <si>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</si>
  <si>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</si>
  <si>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</si>
  <si>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</si>
  <si>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</si>
  <si>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</si>
  <si>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</si>
  <si>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</si>
  <si>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</si>
  <si>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</si>
  <si>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</si>
  <si>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</si>
  <si>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</si>
  <si>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</si>
  <si>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</si>
  <si>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</si>
  <si>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</si>
  <si>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</si>
  <si>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</si>
  <si>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</si>
  <si>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</si>
  <si>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</si>
  <si>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</si>
  <si>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</si>
  <si>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</si>
  <si>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</si>
  <si>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</si>
  <si>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</si>
  <si>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</si>
  <si>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</si>
  <si>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</si>
  <si>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</si>
  <si>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</si>
  <si>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</si>
  <si>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</si>
  <si>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</si>
  <si>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</si>
  <si>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</si>
  <si>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</si>
  <si>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</si>
  <si>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</si>
  <si>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</si>
  <si>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</si>
  <si>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</si>
  <si>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</si>
  <si>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</si>
  <si>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</si>
  <si>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</si>
  <si>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</si>
  <si>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</si>
  <si>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</si>
  <si>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</si>
  <si>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</si>
  <si>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</si>
  <si>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</si>
  <si>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</si>
  <si>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</si>
  <si>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</si>
  <si>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</si>
  <si>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</si>
  <si>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</si>
  <si>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</si>
  <si>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</si>
  <si>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</si>
  <si>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</si>
  <si>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</si>
  <si>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</si>
  <si>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</si>
  <si>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</si>
  <si>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</si>
  <si>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</si>
  <si>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</si>
  <si>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</si>
  <si>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</si>
  <si>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</si>
  <si>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</si>
  <si>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</si>
  <si>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</si>
  <si>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</si>
  <si>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</si>
  <si>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</si>
  <si>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</si>
  <si>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</si>
  <si>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</si>
  <si>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</si>
  <si>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</si>
  <si>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</si>
  <si>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</si>
  <si>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</si>
  <si>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</si>
  <si>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</si>
  <si>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</si>
  <si>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</si>
  <si>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</si>
  <si>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</si>
  <si>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</si>
  <si>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</si>
  <si>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</si>
  <si>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</si>
  <si>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</si>
  <si>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</si>
  <si>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</si>
  <si>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</si>
  <si>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</si>
  <si>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</si>
  <si>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</si>
  <si>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</si>
  <si>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</si>
  <si>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</si>
  <si>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</si>
  <si>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</si>
  <si>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</si>
  <si>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</si>
  <si>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</si>
  <si>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</si>
  <si>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</si>
  <si>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</si>
  <si>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</si>
  <si>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</si>
  <si>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</si>
  <si>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</si>
  <si>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</si>
  <si>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</si>
  <si>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</si>
  <si>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</si>
  <si>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</si>
  <si>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</si>
  <si>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</si>
  <si>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</si>
  <si>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</si>
  <si>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</si>
  <si>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</si>
  <si>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</si>
  <si>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</si>
  <si>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</si>
  <si>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</si>
  <si>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</si>
  <si>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</si>
  <si>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</si>
  <si>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</si>
  <si>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</si>
  <si>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</si>
  <si>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</si>
  <si>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</si>
  <si>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</si>
  <si>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</si>
  <si>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</si>
  <si>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</si>
  <si>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</si>
  <si>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</si>
  <si>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</si>
  <si>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</si>
  <si>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</si>
  <si>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</si>
  <si>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</si>
  <si>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</si>
  <si>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</si>
  <si>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</si>
  <si>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</si>
  <si>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</si>
  <si>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</si>
  <si>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</si>
  <si>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</si>
  <si>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</si>
  <si>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</si>
  <si>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</si>
  <si>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</si>
  <si>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</si>
  <si>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</si>
  <si>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</si>
  <si>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</si>
  <si>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</si>
  <si>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</si>
  <si>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</si>
  <si>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</si>
  <si>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</si>
  <si>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</si>
  <si>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</si>
  <si>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</si>
  <si>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</si>
  <si>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</si>
  <si>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</si>
  <si>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</si>
  <si>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</si>
  <si>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</si>
  <si>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</si>
  <si>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</si>
  <si>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</si>
  <si>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</si>
  <si>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</si>
  <si>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</si>
  <si>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</si>
  <si>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</si>
  <si>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</si>
  <si>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</si>
  <si>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</si>
  <si>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</si>
  <si>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</si>
  <si>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</si>
  <si>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</si>
  <si>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</si>
  <si>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</si>
  <si>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</si>
  <si>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</si>
  <si>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</si>
  <si>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</si>
  <si>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</si>
  <si>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</si>
  <si>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</si>
  <si>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</si>
  <si>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</si>
  <si>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</si>
  <si>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</si>
  <si>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</si>
  <si>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</si>
  <si>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</si>
  <si>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</si>
  <si>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</si>
  <si>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</si>
  <si>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</si>
  <si>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</si>
  <si>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</si>
  <si>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</si>
  <si>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</si>
  <si>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</si>
  <si>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</si>
  <si>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</si>
  <si>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</si>
  <si>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</si>
  <si>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</si>
  <si>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</si>
  <si>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</si>
  <si>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</si>
  <si>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</si>
  <si>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</si>
  <si>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</si>
  <si>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</si>
  <si>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</si>
  <si>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</si>
  <si>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</si>
  <si>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</si>
  <si>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</si>
  <si>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</si>
  <si>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</si>
  <si>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</si>
  <si>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</si>
  <si>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</si>
  <si>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</si>
  <si>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</si>
  <si>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</si>
  <si>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</si>
  <si>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</si>
  <si>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</si>
  <si>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</si>
  <si>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</si>
  <si>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</si>
  <si>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</si>
  <si>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</si>
  <si>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</si>
  <si>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</si>
  <si>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</si>
  <si>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</si>
  <si>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</si>
  <si>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</si>
  <si>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</si>
  <si>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</si>
  <si>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</si>
  <si>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</si>
  <si>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</si>
  <si>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</si>
  <si>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</si>
  <si>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</si>
  <si>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</si>
  <si>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</si>
  <si>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</si>
  <si>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</si>
  <si>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</si>
  <si>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</si>
  <si>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</si>
  <si>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</si>
  <si>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</si>
  <si>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</si>
  <si>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</si>
  <si>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</si>
  <si>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</si>
  <si>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</si>
  <si>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</si>
  <si>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</si>
  <si>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</si>
  <si>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</si>
  <si>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</si>
  <si>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</si>
  <si>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</si>
  <si>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</si>
  <si>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</si>
  <si>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</si>
  <si>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</si>
  <si>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</si>
  <si>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</si>
  <si>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</si>
  <si>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</si>
  <si>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</si>
  <si>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</si>
  <si>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</si>
  <si>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</si>
  <si>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</si>
  <si>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</si>
  <si>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</si>
  <si>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</si>
  <si>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</si>
  <si>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</si>
  <si>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</si>
  <si>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</si>
  <si>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</si>
  <si>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</si>
  <si>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</si>
  <si>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</si>
  <si>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</si>
  <si>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</si>
  <si>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</si>
  <si>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</si>
  <si>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</si>
  <si>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</si>
  <si>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</si>
  <si>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</si>
  <si>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</si>
  <si>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</si>
  <si>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</si>
  <si>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</si>
  <si>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</si>
  <si>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</si>
  <si>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</si>
  <si>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</si>
  <si>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</si>
  <si>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</si>
  <si>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</si>
  <si>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</si>
  <si>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</si>
  <si>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</si>
  <si>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</si>
  <si>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</si>
  <si>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</si>
  <si>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</si>
  <si>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</si>
  <si>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</si>
  <si>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</si>
  <si>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</si>
  <si>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</si>
  <si>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</si>
  <si>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</si>
  <si>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</si>
  <si>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</si>
  <si>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</si>
  <si>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</si>
  <si>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</si>
  <si>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</si>
  <si>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</si>
  <si>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</si>
  <si>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</si>
  <si>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</si>
  <si>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</si>
  <si>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</si>
  <si>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</si>
  <si>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</si>
  <si>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</si>
  <si>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</si>
  <si>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</si>
  <si>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</si>
  <si>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</si>
  <si>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</si>
  <si>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</si>
  <si>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</si>
  <si>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</si>
  <si>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</si>
  <si>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</si>
  <si>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</si>
  <si>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</si>
  <si>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</si>
  <si>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</si>
  <si>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</si>
  <si>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</si>
  <si>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</si>
  <si>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</si>
  <si>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</si>
  <si>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</si>
  <si>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</si>
  <si>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</si>
  <si>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</si>
  <si>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</si>
  <si>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</si>
  <si>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</si>
  <si>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</si>
  <si>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</si>
  <si>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</si>
  <si>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</si>
  <si>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</si>
  <si>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</si>
  <si>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</si>
  <si>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</si>
  <si>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</si>
  <si>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</si>
  <si>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</si>
  <si>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</si>
  <si>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</si>
  <si>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</si>
  <si>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</si>
  <si>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</si>
  <si>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</si>
  <si>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</si>
  <si>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</si>
  <si>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</si>
  <si>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</si>
  <si>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</si>
  <si>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</si>
  <si>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</si>
  <si>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</si>
  <si>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</si>
  <si>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</si>
  <si>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</si>
  <si>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</si>
  <si>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</si>
  <si>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</si>
  <si>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</si>
  <si>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</si>
  <si>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</si>
  <si>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</si>
  <si>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</si>
  <si>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</si>
  <si>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</si>
  <si>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</si>
  <si>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</si>
  <si>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</si>
  <si>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</si>
  <si>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</si>
  <si>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</si>
  <si>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</si>
  <si>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</si>
  <si>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</si>
  <si>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</si>
  <si>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</si>
  <si>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</si>
  <si>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</si>
  <si>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</si>
  <si>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</si>
  <si>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</si>
  <si>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</si>
  <si>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</si>
  <si>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</si>
  <si>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</si>
  <si>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</si>
  <si>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</si>
  <si>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</si>
  <si>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</si>
  <si>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</si>
  <si>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</si>
  <si>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</si>
  <si>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</si>
  <si>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</si>
  <si>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</si>
  <si>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</si>
  <si>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</si>
  <si>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</si>
  <si>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</si>
  <si>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</si>
  <si>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</si>
  <si>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</si>
  <si>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</si>
  <si>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</si>
  <si>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</si>
  <si>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</si>
  <si>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</si>
  <si>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</si>
  <si>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</si>
  <si>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</si>
  <si>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</si>
  <si>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</si>
  <si>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</si>
  <si>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</si>
  <si>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</si>
  <si>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</si>
  <si>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</si>
  <si>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</si>
  <si>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</si>
  <si>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</si>
  <si>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</si>
  <si>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</si>
  <si>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</si>
  <si>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</si>
  <si>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</si>
  <si>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</si>
  <si>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</si>
  <si>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</si>
  <si>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</si>
  <si>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</si>
  <si>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</si>
  <si>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</si>
  <si>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</si>
  <si>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</si>
  <si>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</si>
  <si>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</si>
  <si>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</si>
  <si>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</si>
  <si>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</si>
  <si>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</si>
  <si>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</si>
  <si>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</si>
  <si>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</si>
  <si>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</si>
  <si>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</si>
  <si>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</si>
  <si>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</si>
  <si>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</si>
  <si>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</si>
  <si>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</si>
  <si>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</si>
  <si>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</si>
  <si>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</si>
  <si>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</si>
  <si>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</si>
  <si>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</si>
  <si>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</si>
  <si>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</si>
  <si>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</si>
  <si>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</si>
  <si>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</si>
  <si>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</si>
  <si>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</si>
  <si>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</si>
  <si>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</si>
  <si>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</si>
  <si>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</si>
  <si>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</si>
  <si>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</si>
  <si>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</si>
  <si>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</si>
  <si>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</si>
  <si>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</si>
  <si>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</si>
  <si>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</si>
  <si>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</si>
  <si>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</si>
  <si>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</si>
  <si>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</si>
  <si>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</si>
  <si>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</si>
  <si>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</si>
  <si>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</si>
  <si>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</si>
  <si>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</si>
  <si>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</si>
  <si>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</si>
  <si>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</si>
  <si>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</si>
  <si>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</si>
  <si>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</si>
  <si>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</si>
  <si>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</si>
  <si>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</si>
  <si>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</si>
  <si>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</si>
  <si>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</si>
  <si>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</si>
  <si>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</si>
  <si>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</si>
  <si>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</si>
  <si>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</si>
  <si>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</si>
  <si>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</si>
  <si>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</si>
  <si>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</si>
  <si>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</si>
  <si>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</si>
  <si>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</si>
  <si>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</si>
  <si>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</si>
  <si>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</si>
  <si>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</si>
  <si>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</si>
  <si>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</si>
  <si>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</si>
  <si>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</si>
  <si>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</si>
  <si>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</si>
  <si>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</si>
  <si>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</si>
  <si>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</si>
  <si>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</si>
  <si>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</si>
  <si>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</si>
  <si>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</si>
  <si>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</si>
  <si>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</si>
  <si>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</si>
  <si>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</si>
  <si>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</si>
  <si>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</si>
  <si>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</si>
  <si>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</si>
  <si>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</si>
  <si>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</si>
  <si>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</si>
  <si>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</si>
  <si>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</si>
  <si>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</si>
  <si>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</si>
  <si>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</si>
  <si>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</si>
  <si>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</si>
  <si>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</si>
  <si>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</si>
  <si>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</si>
  <si>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</si>
  <si>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</si>
  <si>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</si>
  <si>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</si>
  <si>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</si>
  <si>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</si>
  <si>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</si>
  <si>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</si>
  <si>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</si>
  <si>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</si>
  <si>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</si>
  <si>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</si>
  <si>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</si>
  <si>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</si>
  <si>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</si>
  <si>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</si>
  <si>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</si>
  <si>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</si>
  <si>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</si>
  <si>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</si>
  <si>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</si>
  <si>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</si>
  <si>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</si>
  <si>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</si>
  <si>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</si>
  <si>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</si>
  <si>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</si>
  <si>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</si>
  <si>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</si>
  <si>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</si>
  <si>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</si>
  <si>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</si>
  <si>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</si>
  <si>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</si>
  <si>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</si>
  <si>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</si>
  <si>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</si>
  <si>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</si>
  <si>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</si>
  <si>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</si>
  <si>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</si>
  <si>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</si>
  <si>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</si>
  <si>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</si>
  <si>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</si>
  <si>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</si>
  <si>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</si>
  <si>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</si>
  <si>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</si>
  <si>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</si>
  <si>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</si>
  <si>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</si>
  <si>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</si>
  <si>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</si>
  <si>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</si>
  <si>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</si>
  <si>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</si>
  <si>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</si>
  <si>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</si>
  <si>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</si>
  <si>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</si>
  <si>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</si>
  <si>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</si>
  <si>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</si>
  <si>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</si>
  <si>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</si>
  <si>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</si>
  <si>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</si>
  <si>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</si>
  <si>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</si>
  <si>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</si>
  <si>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</si>
  <si>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</si>
  <si>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</si>
  <si>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</si>
  <si>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</si>
  <si>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</si>
  <si>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</si>
  <si>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</si>
  <si>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</si>
  <si>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</si>
  <si>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</si>
  <si>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</si>
  <si>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</si>
  <si>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</si>
  <si>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</si>
  <si>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</si>
  <si>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</si>
  <si>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</si>
  <si>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</si>
  <si>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</si>
  <si>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</si>
  <si>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</si>
  <si>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</si>
  <si>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</si>
  <si>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</si>
  <si>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</si>
  <si>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</si>
  <si>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</si>
  <si>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</si>
  <si>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</si>
  <si>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</si>
  <si>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</si>
  <si>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</si>
  <si>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</si>
  <si>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</si>
  <si>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</si>
  <si>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</si>
  <si>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</si>
  <si>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</si>
  <si>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</si>
  <si>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</si>
  <si>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</si>
  <si>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</si>
  <si>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</si>
  <si>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</si>
  <si>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</si>
  <si>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</si>
  <si>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</si>
  <si>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</si>
  <si>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</si>
  <si>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</si>
  <si>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</si>
  <si>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</si>
  <si>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</si>
  <si>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</si>
  <si>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</si>
  <si>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</si>
  <si>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</si>
  <si>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</si>
  <si>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</si>
  <si>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</si>
  <si>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</si>
  <si>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</si>
  <si>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</si>
  <si>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</si>
  <si>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</si>
  <si>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</si>
  <si>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</si>
  <si>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</si>
  <si>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</si>
  <si>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</si>
  <si>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</si>
  <si>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</si>
  <si>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</si>
  <si>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</si>
  <si>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</si>
  <si>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</si>
  <si>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</si>
  <si>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</si>
  <si>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</si>
  <si>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</si>
  <si>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</si>
  <si>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</si>
  <si>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</si>
  <si>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</si>
  <si>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</si>
  <si>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</si>
  <si>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</si>
  <si>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</si>
  <si>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</si>
  <si>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</si>
  <si>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</si>
  <si>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</si>
  <si>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</si>
  <si>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</si>
  <si>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</si>
  <si>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</si>
  <si>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</si>
  <si>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</si>
  <si>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</si>
  <si>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</si>
  <si>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</si>
  <si>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</si>
  <si>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</si>
  <si>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</si>
  <si>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</si>
  <si>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</si>
  <si>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</si>
  <si>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</si>
  <si>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</si>
  <si>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</si>
  <si>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</si>
  <si>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</si>
  <si>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</si>
  <si>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</si>
  <si>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</si>
  <si>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</si>
  <si>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</si>
  <si>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</si>
  <si>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</si>
  <si>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</si>
  <si>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</si>
  <si>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</si>
  <si>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</si>
  <si>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</si>
  <si>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</si>
  <si>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</si>
  <si>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</si>
  <si>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</si>
  <si>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</si>
  <si>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</si>
  <si>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</si>
  <si>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</si>
  <si>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</si>
  <si>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</si>
  <si>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</si>
  <si>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</si>
  <si>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</si>
  <si>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</si>
  <si>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</si>
  <si>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</si>
  <si>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</si>
  <si>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</si>
  <si>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</si>
  <si>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</si>
  <si>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</si>
  <si>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</si>
  <si>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</si>
  <si>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</si>
  <si>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</si>
  <si>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</si>
  <si>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</si>
  <si>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</si>
  <si>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</si>
  <si>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</si>
  <si>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</si>
  <si>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</si>
  <si>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</si>
  <si>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</si>
  <si>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</si>
  <si>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</si>
  <si>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</si>
  <si>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</si>
  <si>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</si>
  <si>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</si>
  <si>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</si>
  <si>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</si>
  <si>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</si>
  <si>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</si>
  <si>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</si>
  <si>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</si>
  <si>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</si>
  <si>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</si>
  <si>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</si>
  <si>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</si>
  <si>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</si>
  <si>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</si>
  <si>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</si>
  <si>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</si>
  <si>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</si>
  <si>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</si>
  <si>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</si>
  <si>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</si>
  <si>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</si>
  <si>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</si>
  <si>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</si>
  <si>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</si>
  <si>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</si>
  <si>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</si>
  <si>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</si>
  <si>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</si>
  <si>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</si>
  <si>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</si>
  <si>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</si>
  <si>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</si>
  <si>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</si>
  <si>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</si>
  <si>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</si>
  <si>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</si>
  <si>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</si>
  <si>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</si>
  <si>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</si>
  <si>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</si>
  <si>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</si>
  <si>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</si>
  <si>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</si>
  <si>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</si>
  <si>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</si>
  <si>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</si>
  <si>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</si>
  <si>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</si>
  <si>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</si>
  <si>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</si>
  <si>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</si>
  <si>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</si>
  <si>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</si>
  <si>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</si>
  <si>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</si>
  <si>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</si>
  <si>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</si>
  <si>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</si>
  <si>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</si>
  <si>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</si>
  <si>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</si>
  <si>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</si>
  <si>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</si>
  <si>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</si>
  <si>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</si>
  <si>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</si>
  <si>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</si>
  <si>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</si>
  <si>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</si>
  <si>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</si>
  <si>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</si>
  <si>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</si>
  <si>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</si>
  <si>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</si>
  <si>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</si>
  <si>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</si>
  <si>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</si>
  <si>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</si>
  <si>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</si>
  <si>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</si>
  <si>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</si>
  <si>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</si>
  <si>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</si>
  <si>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</si>
  <si>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</si>
  <si>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</si>
  <si>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</si>
  <si>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</si>
  <si>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</si>
  <si>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</si>
  <si>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</si>
  <si>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</si>
  <si>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</si>
  <si>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</si>
  <si>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</si>
  <si>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</si>
  <si>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</si>
  <si>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</si>
  <si>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</si>
  <si>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</si>
  <si>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</si>
  <si>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</si>
  <si>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</si>
  <si>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</si>
  <si>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</si>
  <si>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</si>
  <si>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</si>
  <si>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</si>
  <si>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</si>
  <si>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</si>
  <si>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</si>
  <si>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</si>
  <si>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</si>
  <si>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</si>
  <si>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</si>
  <si>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</si>
  <si>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</si>
  <si>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</si>
  <si>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</si>
  <si>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</si>
  <si>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</si>
  <si>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</si>
  <si>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</si>
  <si>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</si>
  <si>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</si>
  <si>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</si>
  <si>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</si>
  <si>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</si>
  <si>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</si>
  <si>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</si>
  <si>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</si>
  <si>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</si>
  <si>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</si>
  <si>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</si>
  <si>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</si>
  <si>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</si>
  <si>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</si>
  <si>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</si>
  <si>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</si>
  <si>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</si>
  <si>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</si>
  <si>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</si>
  <si>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</si>
  <si>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</si>
  <si>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</si>
  <si>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</si>
  <si>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</si>
  <si>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</si>
  <si>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</si>
  <si>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</si>
  <si>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</si>
  <si>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</si>
  <si>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</si>
  <si>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</si>
  <si>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</si>
  <si>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</si>
  <si>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</si>
  <si>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</si>
  <si>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</si>
  <si>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</si>
  <si>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</si>
  <si>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</si>
  <si>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</si>
  <si>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</si>
  <si>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</si>
  <si>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</si>
  <si>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</si>
  <si>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</si>
  <si>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</si>
  <si>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</si>
  <si>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</si>
  <si>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</si>
  <si>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</si>
  <si>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</si>
  <si>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</si>
  <si>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</si>
  <si>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</si>
  <si>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</si>
  <si>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</si>
  <si>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</si>
  <si>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</si>
  <si>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</si>
  <si>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</si>
  <si>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</si>
  <si>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</si>
  <si>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</si>
  <si>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</si>
  <si>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</si>
  <si>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</si>
  <si>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</si>
  <si>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</si>
  <si>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</si>
  <si>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</si>
  <si>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</si>
  <si>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</si>
  <si>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</si>
  <si>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</si>
  <si>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</si>
  <si>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</si>
  <si>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</si>
  <si>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</si>
  <si>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</si>
  <si>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</si>
  <si>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</si>
  <si>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</si>
  <si>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</si>
  <si>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</si>
  <si>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</si>
  <si>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</si>
  <si>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</si>
  <si>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</si>
  <si>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</si>
  <si>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</si>
  <si>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</si>
  <si>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</si>
  <si>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</si>
  <si>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</si>
  <si>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</si>
  <si>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</si>
  <si>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</si>
  <si>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</si>
  <si>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</si>
  <si>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</si>
  <si>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</si>
  <si>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</si>
  <si>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</si>
  <si>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</si>
  <si>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</si>
  <si>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</si>
  <si>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</si>
  <si>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</si>
  <si>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</si>
  <si>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</si>
  <si>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</si>
  <si>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</si>
  <si>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</si>
  <si>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</si>
  <si>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</si>
  <si>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</si>
  <si>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</si>
  <si>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</si>
  <si>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</si>
  <si>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</si>
  <si>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</si>
  <si>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</si>
  <si>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</si>
  <si>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</si>
  <si>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</si>
  <si>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</si>
  <si>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</si>
  <si>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</si>
  <si>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</si>
  <si>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</si>
  <si>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</si>
  <si>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</si>
  <si>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</si>
  <si>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</si>
  <si>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</si>
  <si>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</si>
  <si>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</si>
  <si>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</si>
  <si>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</si>
  <si>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</si>
  <si>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</si>
  <si>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</si>
  <si>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</si>
  <si>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</si>
  <si>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</si>
  <si>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</si>
  <si>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</si>
  <si>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</si>
  <si>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</si>
  <si>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</si>
  <si>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</si>
  <si>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</si>
  <si>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</si>
  <si>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</si>
  <si>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</si>
  <si>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</si>
  <si>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</si>
  <si>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</si>
  <si>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</si>
  <si>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</si>
  <si>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</si>
  <si>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</si>
  <si>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</si>
  <si>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</si>
  <si>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</si>
  <si>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</si>
  <si>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</si>
  <si>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</si>
  <si>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</si>
  <si>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</si>
  <si>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</si>
  <si>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</si>
  <si>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</si>
  <si>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</si>
  <si>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</si>
  <si>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</si>
  <si>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</si>
  <si>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</si>
  <si>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</si>
  <si>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</si>
  <si>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</si>
  <si>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</si>
  <si>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</si>
  <si>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</si>
  <si>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</si>
  <si>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</si>
  <si>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</si>
  <si>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</si>
  <si>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</si>
  <si>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</si>
  <si>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</si>
  <si>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</si>
  <si>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</si>
  <si>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</si>
  <si>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</si>
  <si>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</si>
  <si>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</si>
  <si>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</si>
  <si>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</si>
  <si>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</si>
  <si>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</si>
  <si>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</si>
  <si>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</si>
  <si>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</si>
  <si>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</si>
  <si>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</si>
  <si>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</si>
  <si>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</si>
  <si>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</si>
  <si>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</si>
  <si>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</si>
  <si>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</si>
  <si>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</si>
  <si>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</si>
  <si>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</si>
  <si>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</si>
  <si>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</si>
  <si>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</si>
  <si>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</si>
  <si>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</si>
  <si>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</si>
  <si>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</si>
  <si>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</si>
  <si>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</si>
  <si>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</si>
  <si>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</si>
  <si>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</si>
  <si>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</si>
  <si>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</si>
  <si>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</si>
  <si>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</si>
  <si>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</si>
  <si>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</si>
  <si>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</si>
  <si>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</si>
  <si>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</si>
  <si>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</si>
  <si>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</si>
  <si>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</si>
  <si>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</si>
  <si>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</si>
  <si>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</si>
  <si>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</si>
  <si>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</si>
  <si>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</si>
  <si>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</si>
  <si>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</si>
  <si>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</si>
  <si>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</si>
  <si>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</si>
  <si>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</si>
  <si>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</si>
  <si>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</si>
  <si>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</si>
  <si>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</si>
  <si>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</si>
  <si>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</si>
  <si>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</si>
  <si>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</si>
  <si>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</si>
  <si>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</si>
  <si>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</si>
  <si>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</si>
  <si>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</si>
  <si>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</si>
  <si>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</si>
  <si>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</si>
  <si>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</si>
  <si>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</si>
  <si>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</si>
  <si>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</si>
  <si>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</si>
  <si>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</si>
  <si>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</si>
  <si>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</si>
  <si>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</si>
  <si>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</si>
  <si>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</si>
  <si>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</si>
  <si>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</si>
  <si>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</si>
  <si>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</si>
  <si>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</si>
  <si>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</si>
  <si>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</si>
  <si>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</si>
  <si>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</si>
  <si>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</si>
  <si>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</si>
  <si>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</si>
  <si>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</si>
  <si>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</si>
  <si>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</si>
  <si>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</si>
  <si>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</si>
  <si>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</si>
  <si>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</si>
  <si>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</si>
  <si>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</si>
  <si>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</si>
  <si>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</si>
  <si>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</si>
  <si>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</si>
  <si>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</si>
  <si>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</si>
  <si>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</si>
  <si>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</si>
  <si>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</si>
  <si>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</si>
  <si>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</si>
  <si>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</si>
  <si>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</si>
  <si>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</si>
  <si>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</si>
  <si>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</si>
  <si>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</si>
  <si>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</si>
  <si>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</si>
  <si>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</si>
  <si>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</si>
  <si>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</si>
  <si>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</si>
  <si>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</si>
  <si>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</si>
  <si>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</si>
  <si>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</si>
  <si>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</si>
  <si>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</si>
  <si>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</si>
  <si>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</si>
  <si>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</si>
  <si>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</si>
  <si>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</si>
  <si>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</si>
  <si>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</si>
  <si>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</si>
  <si>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</si>
  <si>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</si>
  <si>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</si>
  <si>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</si>
  <si>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</si>
  <si>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</si>
  <si>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</si>
  <si>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</si>
  <si>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</si>
  <si>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</si>
  <si>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</si>
  <si>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</si>
  <si>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</si>
  <si>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</si>
  <si>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</si>
  <si>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</si>
  <si>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</si>
  <si>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</si>
  <si>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</si>
  <si>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</si>
  <si>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</si>
  <si>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</si>
  <si>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</si>
  <si>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</si>
  <si>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</si>
  <si>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</si>
  <si>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</si>
  <si>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</si>
  <si>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</si>
  <si>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</si>
  <si>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</si>
  <si>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</si>
  <si>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</si>
  <si>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</si>
  <si>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</si>
  <si>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</si>
  <si>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</si>
  <si>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</si>
  <si>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</si>
  <si>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</si>
  <si>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</si>
  <si>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</si>
  <si>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</si>
  <si>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</si>
  <si>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</si>
  <si>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</si>
  <si>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</si>
  <si>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</si>
  <si>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</si>
  <si>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</si>
  <si>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</si>
  <si>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</si>
  <si>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</si>
  <si>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</si>
  <si>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</si>
  <si>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</si>
  <si>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</si>
  <si>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</si>
  <si>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</si>
  <si>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</si>
  <si>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</si>
  <si>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</si>
  <si>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</si>
  <si>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</si>
  <si>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</si>
  <si>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</si>
  <si>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</si>
  <si>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</si>
  <si>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</si>
  <si>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</si>
  <si>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</si>
  <si>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</si>
  <si>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</si>
  <si>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</si>
  <si>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</si>
  <si>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</si>
  <si>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</si>
  <si>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</si>
  <si>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</si>
  <si>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</si>
  <si>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</si>
  <si>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</si>
  <si>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</si>
  <si>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</si>
  <si>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</si>
  <si>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</si>
  <si>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</si>
  <si>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</si>
  <si>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</si>
  <si>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</si>
  <si>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</si>
  <si>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</si>
  <si>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</si>
  <si>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</si>
  <si>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</si>
  <si>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</si>
  <si>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</si>
  <si>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</si>
  <si>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</si>
  <si>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</si>
  <si>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</si>
  <si>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</si>
  <si>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</si>
  <si>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</si>
  <si>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</si>
  <si>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</si>
  <si>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</si>
  <si>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</si>
  <si>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</si>
  <si>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</si>
  <si>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</si>
  <si>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</si>
  <si>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</si>
  <si>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</si>
  <si>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</si>
  <si>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</si>
  <si>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</si>
  <si>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</si>
  <si>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</si>
  <si>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</si>
  <si>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</si>
  <si>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</si>
  <si>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</si>
  <si>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</si>
  <si>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</si>
  <si>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</si>
  <si>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</si>
  <si>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</si>
  <si>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</si>
  <si>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</si>
  <si>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</si>
  <si>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</si>
  <si>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</si>
  <si>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</si>
  <si>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</si>
  <si>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</si>
  <si>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</si>
  <si>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</si>
  <si>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</si>
  <si>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</si>
  <si>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</si>
  <si>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</si>
  <si>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</si>
  <si>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</si>
  <si>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</si>
  <si>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</si>
  <si>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</si>
  <si>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</si>
  <si>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</si>
  <si>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</si>
  <si>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</si>
  <si>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</si>
  <si>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</si>
  <si>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</si>
  <si>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</si>
  <si>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</si>
  <si>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</si>
  <si>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</si>
  <si>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</si>
  <si>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</si>
  <si>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</si>
  <si>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</si>
  <si>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</si>
  <si>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</si>
  <si>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</si>
  <si>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</si>
  <si>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</si>
  <si>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</si>
  <si>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</si>
  <si>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</si>
  <si>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</si>
  <si>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</si>
  <si>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</si>
  <si>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</si>
  <si>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</si>
  <si>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</si>
  <si>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</si>
  <si>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</si>
  <si>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</si>
  <si>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</si>
  <si>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</si>
  <si>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</si>
  <si>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</si>
  <si>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</si>
  <si>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</si>
  <si>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</si>
  <si>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</si>
  <si>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</si>
  <si>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</si>
  <si>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</si>
  <si>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</si>
  <si>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</si>
  <si>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</si>
  <si>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</si>
  <si>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</si>
  <si>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</si>
  <si>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</si>
  <si>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</si>
  <si>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</si>
  <si>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</si>
  <si>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</si>
  <si>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</si>
  <si>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</si>
  <si>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</si>
  <si>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</si>
  <si>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</si>
  <si>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</si>
  <si>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</si>
  <si>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</si>
  <si>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</si>
  <si>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</si>
  <si>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</si>
  <si>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</si>
  <si>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</si>
  <si>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</si>
  <si>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</si>
  <si>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</si>
  <si>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</si>
  <si>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</si>
  <si>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</si>
  <si>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</si>
  <si>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</si>
  <si>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</si>
  <si>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</si>
  <si>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</si>
  <si>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</si>
  <si>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</si>
  <si>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</si>
  <si>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</si>
  <si>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</si>
  <si>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</si>
  <si>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</si>
  <si>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</si>
  <si>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</si>
  <si>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</si>
  <si>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</si>
  <si>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</si>
  <si>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</si>
  <si>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</si>
  <si>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</si>
  <si>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</si>
  <si>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</si>
  <si>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</si>
  <si>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</si>
  <si>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</si>
  <si>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</si>
  <si>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</si>
  <si>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</si>
  <si>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</si>
  <si>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</si>
  <si>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</si>
  <si>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</si>
  <si>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</si>
  <si>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</si>
  <si>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</si>
  <si>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</si>
  <si>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</si>
  <si>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</si>
  <si>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</si>
  <si>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</si>
  <si>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</si>
  <si>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</si>
  <si>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</si>
  <si>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</si>
  <si>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</si>
  <si>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</si>
  <si>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</si>
  <si>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</si>
  <si>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</si>
  <si>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</si>
  <si>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</si>
  <si>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</si>
  <si>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</si>
  <si>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</si>
  <si>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</si>
  <si>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</si>
  <si>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</si>
  <si>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</si>
  <si>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</si>
  <si>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</si>
  <si>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</si>
  <si>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</si>
  <si>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</si>
  <si>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</si>
  <si>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</si>
  <si>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</si>
  <si>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</si>
  <si>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</si>
  <si>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</si>
  <si>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</si>
  <si>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</si>
  <si>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</si>
  <si>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</si>
  <si>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</si>
  <si>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</si>
  <si>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</si>
  <si>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</si>
  <si>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</si>
  <si>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</si>
  <si>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</si>
  <si>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</si>
  <si>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</si>
  <si>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</si>
  <si>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</si>
  <si>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</si>
  <si>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</si>
  <si>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</si>
  <si>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</si>
  <si>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</si>
  <si>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</si>
  <si>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</si>
  <si>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</si>
  <si>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</si>
  <si>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</si>
  <si>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</si>
  <si>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</si>
  <si>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</si>
  <si>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</si>
  <si>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</si>
  <si>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</si>
  <si>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</si>
  <si>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</si>
  <si>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</si>
  <si>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</si>
  <si>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</si>
  <si>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</si>
  <si>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</si>
  <si>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</si>
  <si>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</si>
  <si>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</si>
  <si>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</si>
  <si>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</si>
  <si>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</si>
  <si>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</si>
  <si>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</si>
  <si>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</si>
  <si>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</si>
  <si>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</si>
  <si>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</si>
  <si>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</si>
  <si>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</si>
  <si>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</si>
  <si>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</si>
  <si>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</si>
  <si>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</si>
  <si>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</si>
  <si>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</si>
  <si>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</si>
  <si>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</si>
  <si>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</si>
  <si>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</si>
  <si>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</si>
  <si>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</si>
  <si>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</si>
  <si>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</si>
  <si>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</si>
  <si>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</si>
  <si>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</si>
  <si>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</si>
  <si>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</si>
  <si>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</si>
  <si>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</si>
  <si>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</si>
  <si>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</si>
  <si>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</si>
  <si>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</si>
  <si>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</si>
  <si>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</si>
  <si>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</si>
  <si>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</si>
  <si>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</si>
  <si>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</si>
  <si>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</si>
  <si>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</si>
  <si>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</si>
  <si>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</si>
  <si>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</si>
  <si>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</si>
  <si>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</si>
  <si>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</si>
  <si>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</si>
  <si>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</si>
  <si>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</si>
  <si>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</si>
  <si>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</si>
  <si>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</si>
  <si>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</si>
  <si>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</si>
  <si>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</si>
  <si>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</si>
  <si>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</si>
  <si>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</si>
  <si>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</si>
  <si>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</si>
  <si>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</si>
  <si>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</si>
  <si>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</si>
  <si>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</si>
  <si>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</si>
  <si>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</si>
  <si>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</si>
  <si>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</si>
  <si>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</si>
  <si>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</si>
  <si>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</si>
  <si>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</si>
  <si>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</si>
  <si>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</si>
  <si>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</si>
  <si>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</si>
  <si>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</si>
  <si>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</si>
  <si>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</si>
  <si>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</si>
  <si>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</si>
  <si>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</si>
  <si>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</si>
  <si>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</si>
  <si>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</si>
  <si>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</si>
  <si>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</si>
  <si>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</si>
  <si>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</si>
  <si>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</si>
  <si>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</si>
  <si>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</si>
  <si>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</si>
  <si>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</si>
  <si>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</si>
  <si>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</si>
  <si>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</si>
  <si>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</si>
  <si>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</si>
  <si>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</si>
  <si>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</si>
  <si>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</si>
  <si>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</si>
  <si>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</si>
  <si>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</si>
  <si>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</si>
  <si>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</si>
  <si>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</si>
  <si>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</si>
  <si>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</si>
  <si>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</si>
  <si>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</si>
  <si>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</si>
  <si>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</si>
  <si>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</si>
  <si>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</si>
  <si>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</si>
  <si>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</si>
  <si>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</si>
  <si>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</si>
  <si>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</si>
  <si>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</si>
  <si>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</si>
  <si>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</si>
  <si>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</si>
  <si>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</si>
  <si>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</si>
  <si>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</si>
  <si>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</si>
  <si>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</si>
  <si>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</si>
  <si>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</si>
  <si>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</si>
  <si>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</si>
  <si>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</si>
  <si>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</si>
  <si>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</si>
  <si>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</si>
  <si>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</si>
  <si>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</si>
  <si>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</si>
  <si>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</si>
  <si>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</si>
  <si>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</si>
  <si>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</si>
  <si>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</si>
  <si>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</si>
  <si>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</si>
  <si>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</si>
  <si>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</si>
  <si>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</si>
  <si>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</si>
  <si>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</si>
  <si>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</si>
  <si>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</si>
  <si>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</si>
  <si>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</si>
  <si>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</si>
  <si>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</si>
  <si>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</si>
  <si>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</si>
  <si>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</si>
  <si>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</si>
  <si>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</si>
  <si>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</si>
  <si>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</si>
  <si>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</si>
  <si>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</si>
  <si>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</si>
  <si>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</si>
  <si>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</si>
  <si>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</si>
  <si>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</si>
  <si>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</si>
  <si>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</si>
  <si>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</si>
  <si>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</si>
  <si>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</si>
  <si>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</si>
  <si>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</si>
  <si>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</si>
  <si>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</si>
  <si>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</si>
  <si>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</si>
  <si>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</si>
  <si>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</si>
  <si>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</si>
  <si>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</si>
  <si>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</si>
  <si>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</si>
  <si>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</si>
  <si>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</si>
  <si>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</si>
  <si>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</si>
  <si>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</si>
  <si>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</si>
  <si>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</si>
  <si>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</si>
  <si>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</si>
  <si>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</si>
  <si>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</si>
  <si>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</si>
  <si>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</si>
  <si>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</si>
  <si>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</si>
  <si>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</si>
  <si>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</si>
  <si>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</si>
  <si>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</si>
  <si>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</si>
  <si>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</si>
  <si>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</si>
  <si>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</si>
  <si>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</si>
  <si>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</si>
  <si>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</si>
  <si>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</si>
  <si>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</si>
  <si>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</si>
  <si>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</si>
  <si>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</si>
  <si>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</si>
  <si>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</si>
  <si>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</si>
  <si>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</si>
  <si>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</si>
  <si>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</si>
  <si>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</si>
  <si>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</si>
  <si>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</si>
  <si>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</si>
  <si>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</si>
  <si>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</si>
  <si>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</si>
  <si>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</si>
  <si>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</si>
  <si>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</si>
  <si>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</si>
  <si>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</si>
  <si>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</si>
  <si>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</si>
  <si>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</si>
  <si>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</si>
  <si>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</si>
  <si>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</si>
  <si>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</si>
  <si>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</si>
  <si>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</si>
  <si>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</si>
  <si>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</si>
  <si>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</si>
  <si>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</si>
  <si>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</si>
  <si>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</si>
  <si>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</si>
  <si>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</si>
  <si>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</si>
  <si>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</si>
  <si>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</si>
  <si>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</si>
  <si>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</si>
  <si>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</si>
  <si>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</si>
  <si>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</si>
  <si>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</si>
  <si>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</si>
  <si>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</si>
  <si>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</si>
  <si>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</si>
  <si>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</si>
  <si>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</si>
  <si>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</si>
  <si>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</si>
  <si>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</si>
  <si>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</si>
  <si>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</si>
  <si>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</si>
  <si>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</si>
  <si>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</si>
  <si>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</si>
  <si>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</si>
  <si>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</si>
  <si>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</si>
  <si>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</si>
  <si>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</si>
  <si>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</si>
  <si>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</si>
  <si>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</si>
  <si>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</si>
  <si>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</si>
  <si>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</si>
  <si>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</si>
  <si>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</si>
  <si>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</si>
  <si>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</si>
  <si>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</si>
  <si>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</si>
  <si>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</si>
  <si>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</si>
  <si>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</si>
  <si>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</si>
  <si>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</si>
  <si>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</si>
  <si>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</si>
  <si>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</si>
  <si>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</si>
  <si>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</si>
  <si>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</si>
  <si>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</si>
  <si>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</si>
  <si>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</si>
  <si>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</si>
  <si>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</si>
  <si>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</si>
  <si>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</si>
  <si>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</si>
  <si>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</si>
  <si>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</si>
  <si>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</si>
  <si>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</si>
  <si>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</si>
  <si>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</si>
  <si>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</si>
  <si>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</si>
  <si>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</si>
  <si>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</si>
  <si>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</si>
  <si>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</si>
  <si>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</si>
  <si>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</si>
  <si>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</si>
  <si>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</si>
  <si>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</si>
  <si>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</si>
  <si>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</si>
  <si>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</si>
  <si>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</si>
  <si>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</si>
  <si>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</si>
  <si>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</si>
  <si>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</si>
  <si>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</si>
  <si>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</si>
  <si>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</si>
  <si>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</si>
  <si>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</si>
  <si>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</si>
  <si>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</si>
  <si>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</si>
  <si>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</si>
  <si>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</si>
  <si>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</si>
  <si>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</si>
  <si>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</si>
  <si>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</si>
  <si>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</si>
  <si>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</si>
  <si>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</si>
  <si>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</si>
  <si>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</si>
  <si>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</si>
  <si>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</si>
  <si>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</si>
  <si>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</si>
  <si>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</si>
  <si>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</si>
  <si>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</si>
  <si>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</si>
  <si>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</si>
  <si>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</si>
  <si>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</si>
  <si>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</si>
  <si>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</si>
  <si>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</si>
  <si>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</si>
  <si>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</si>
  <si>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</si>
  <si>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</si>
  <si>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</si>
  <si>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</si>
  <si>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</si>
  <si>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</si>
  <si>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</si>
  <si>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</si>
  <si>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</si>
  <si>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</si>
  <si>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</si>
  <si>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</si>
  <si>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</si>
  <si>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</si>
  <si>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</si>
  <si>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</si>
  <si>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</si>
  <si>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</si>
  <si>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</si>
  <si>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</si>
  <si>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</si>
  <si>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</si>
  <si>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</si>
  <si>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</si>
  <si>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</si>
  <si>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</si>
  <si>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</si>
  <si>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</si>
  <si>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</si>
  <si>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</si>
  <si>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</si>
  <si>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</si>
  <si>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</si>
  <si>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</si>
  <si>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</si>
  <si>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</si>
  <si>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</si>
  <si>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</si>
  <si>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</si>
  <si>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</si>
  <si>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</si>
  <si>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</si>
  <si>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</si>
  <si>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</si>
  <si>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</si>
  <si>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</si>
  <si>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</si>
  <si>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</si>
  <si>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</si>
  <si>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</si>
  <si>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</si>
  <si>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</si>
  <si>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</si>
  <si>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</si>
  <si>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</si>
  <si>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</si>
  <si>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</si>
  <si>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</si>
  <si>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</si>
  <si>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</si>
  <si>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</si>
  <si>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</si>
  <si>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</si>
  <si>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</si>
  <si>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</si>
  <si>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</si>
  <si>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</si>
  <si>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</si>
  <si>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</si>
  <si>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</si>
  <si>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</si>
  <si>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</si>
  <si>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</si>
  <si>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</si>
  <si>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</si>
  <si>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</si>
  <si>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</si>
  <si>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</si>
  <si>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</si>
  <si>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</si>
  <si>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</si>
  <si>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</si>
  <si>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</si>
  <si>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</si>
  <si>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</si>
  <si>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</si>
  <si>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</si>
  <si>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</si>
  <si>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</si>
  <si>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</si>
  <si>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</si>
  <si>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</si>
  <si>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</si>
  <si>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</si>
  <si>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</si>
  <si>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</si>
  <si>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</si>
  <si>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</si>
  <si>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</si>
  <si>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</si>
  <si>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</si>
  <si>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</si>
  <si>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</si>
  <si>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</si>
  <si>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</si>
  <si>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</si>
  <si>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</si>
  <si>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</si>
  <si>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</si>
  <si>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</si>
  <si>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</si>
  <si>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</si>
  <si>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</si>
  <si>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</si>
  <si>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</si>
  <si>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</si>
  <si>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</si>
  <si>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</si>
  <si>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</si>
  <si>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</si>
  <si>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</si>
  <si>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</si>
  <si>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</si>
  <si>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</si>
  <si>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</si>
  <si>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</si>
  <si>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</si>
  <si>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</si>
  <si>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</si>
  <si>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</si>
  <si>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</si>
  <si>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</si>
  <si>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</si>
  <si>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</si>
  <si>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</si>
  <si>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</si>
  <si>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</si>
  <si>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</si>
  <si>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</si>
  <si>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</si>
  <si>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</si>
  <si>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</si>
  <si>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</si>
  <si>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</si>
  <si>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</si>
  <si>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</si>
  <si>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</si>
  <si>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</si>
  <si>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</si>
  <si>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</si>
  <si>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</si>
  <si>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</si>
  <si>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</si>
  <si>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</si>
  <si>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</si>
  <si>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</si>
  <si>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</si>
  <si>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</si>
  <si>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</si>
  <si>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</si>
  <si>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</si>
  <si>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</si>
  <si>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</si>
  <si>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</si>
  <si>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</si>
  <si>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</si>
  <si>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</si>
  <si>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</si>
  <si>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</si>
  <si>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</si>
  <si>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</si>
  <si>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</si>
  <si>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</si>
  <si>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</si>
  <si>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</si>
  <si>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</si>
  <si>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</si>
  <si>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</si>
  <si>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</si>
  <si>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</si>
  <si>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</si>
  <si>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</si>
  <si>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</si>
  <si>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</si>
  <si>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</si>
  <si>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</si>
  <si>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</si>
  <si>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</si>
  <si>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</si>
  <si>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</si>
  <si>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</si>
  <si>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</si>
  <si>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</si>
  <si>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</si>
  <si>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</si>
  <si>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</si>
  <si>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</si>
  <si>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</si>
  <si>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</si>
  <si>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</si>
  <si>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</si>
  <si>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</si>
  <si>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</si>
  <si>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</si>
  <si>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</si>
  <si>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</si>
  <si>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</si>
  <si>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</si>
  <si>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</si>
  <si>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</si>
  <si>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</si>
  <si>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</si>
  <si>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</si>
  <si>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</si>
  <si>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</si>
  <si>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</si>
  <si>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</si>
  <si>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</si>
  <si>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</si>
  <si>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</si>
  <si>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</si>
  <si>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</si>
  <si>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</si>
  <si>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</si>
  <si>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</si>
  <si>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</si>
  <si>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</si>
  <si>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</si>
  <si>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</si>
  <si>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</si>
  <si>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</si>
  <si>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</si>
  <si>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</si>
  <si>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</si>
  <si>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</si>
  <si>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</si>
  <si>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</si>
  <si>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</si>
  <si>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</si>
  <si>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</si>
  <si>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</si>
  <si>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</si>
  <si>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</si>
  <si>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</si>
  <si>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</si>
  <si>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</si>
  <si>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</si>
  <si>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</si>
  <si>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</si>
  <si>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</si>
  <si>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</si>
  <si>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</si>
  <si>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</si>
  <si>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</si>
  <si>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</si>
  <si>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</si>
  <si>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</si>
  <si>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</si>
  <si>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</si>
  <si>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</si>
  <si>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</si>
  <si>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</si>
  <si>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</si>
  <si>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</si>
  <si>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</si>
  <si>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</si>
  <si>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</si>
  <si>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</si>
  <si>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</si>
  <si>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</si>
  <si>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</si>
  <si>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</si>
  <si>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</si>
  <si>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</si>
  <si>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</si>
  <si>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</si>
  <si>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</si>
  <si>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</si>
  <si>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</si>
  <si>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</si>
  <si>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</si>
  <si>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</si>
  <si>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</si>
  <si>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</si>
  <si>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</si>
  <si>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</si>
  <si>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</si>
  <si>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</si>
  <si>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</si>
  <si>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</si>
  <si>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</si>
  <si>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</si>
  <si>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</si>
  <si>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</si>
  <si>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</si>
  <si>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</si>
  <si>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</si>
  <si>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</si>
  <si>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</si>
  <si>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</si>
  <si>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</si>
  <si>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</si>
  <si>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</si>
  <si>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</si>
  <si>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</si>
  <si>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</si>
  <si>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</si>
  <si>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</si>
  <si>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</si>
  <si>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</si>
  <si>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</si>
  <si>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</si>
  <si>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</si>
  <si>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</si>
  <si>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</si>
  <si>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</si>
  <si>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</si>
  <si>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</si>
  <si>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</si>
  <si>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</si>
  <si>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</si>
  <si>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</si>
  <si>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</si>
  <si>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</si>
  <si>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</si>
  <si>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</si>
  <si>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</si>
  <si>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</si>
  <si>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</si>
  <si>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</si>
  <si>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</si>
  <si>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</si>
  <si>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</si>
  <si>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</si>
  <si>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</si>
  <si>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</si>
  <si>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</si>
  <si>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</si>
  <si>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</si>
  <si>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</si>
  <si>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</si>
  <si>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</si>
  <si>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</si>
  <si>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</si>
  <si>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</si>
  <si>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</si>
  <si>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</si>
  <si>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</si>
  <si>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</si>
  <si>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</si>
  <si>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</si>
  <si>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</si>
  <si>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</si>
  <si>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</si>
  <si>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</si>
  <si>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</si>
  <si>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</si>
  <si>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</si>
  <si>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</si>
  <si>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</si>
  <si>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</si>
  <si>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</si>
  <si>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</si>
  <si>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</si>
  <si>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</si>
  <si>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</si>
  <si>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</si>
  <si>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</si>
  <si>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</si>
  <si>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</si>
  <si>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</si>
  <si>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</si>
  <si>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</si>
  <si>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</si>
  <si>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</si>
  <si>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</si>
  <si>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</si>
  <si>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</si>
  <si>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</si>
  <si>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</si>
  <si>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</si>
  <si>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</si>
  <si>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</si>
  <si>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</si>
  <si>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</si>
  <si>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</si>
  <si>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</si>
  <si>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</si>
  <si>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</si>
  <si>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</si>
  <si>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</si>
  <si>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</si>
  <si>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</si>
  <si>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</si>
  <si>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</si>
  <si>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</si>
  <si>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</si>
  <si>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</si>
  <si>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</si>
  <si>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</si>
  <si>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</si>
  <si>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</si>
  <si>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</si>
  <si>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</si>
  <si>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</si>
  <si>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</si>
  <si>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</si>
  <si>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</si>
  <si>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</si>
  <si>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</si>
  <si>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</si>
  <si>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</si>
  <si>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</si>
  <si>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</si>
  <si>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</si>
  <si>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</si>
  <si>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</si>
  <si>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</si>
  <si>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</si>
  <si>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</si>
  <si>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</si>
  <si>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</si>
  <si>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</si>
  <si>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</si>
  <si>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</si>
  <si>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</si>
  <si>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</si>
  <si>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</si>
  <si>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</si>
  <si>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</si>
  <si>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</si>
  <si>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</si>
  <si>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</si>
  <si>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</si>
  <si>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</si>
  <si>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</si>
  <si>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</si>
  <si>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</si>
  <si>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</si>
  <si>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</si>
  <si>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</si>
  <si>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</si>
  <si>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</si>
  <si>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</si>
  <si>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</si>
  <si>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</si>
  <si>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</si>
  <si>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</si>
  <si>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</si>
  <si>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</si>
  <si>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</si>
  <si>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</si>
  <si>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</si>
  <si>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</si>
  <si>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</si>
  <si>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</si>
  <si>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</si>
  <si>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</si>
  <si>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</si>
  <si>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</si>
  <si>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</si>
  <si>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</si>
  <si>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</si>
  <si>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</si>
  <si>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</si>
  <si>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</si>
  <si>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</si>
  <si>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</si>
  <si>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</si>
  <si>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</si>
  <si>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</si>
  <si>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</si>
  <si>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</si>
  <si>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</si>
  <si>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</si>
  <si>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</si>
  <si>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</si>
  <si>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</si>
  <si>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</si>
  <si>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</si>
  <si>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</si>
  <si>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</si>
  <si>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</si>
  <si>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</si>
  <si>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</si>
  <si>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</si>
  <si>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</si>
  <si>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</si>
  <si>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</si>
  <si>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</si>
  <si>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</si>
  <si>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</si>
  <si>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</si>
  <si>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</si>
  <si>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</si>
  <si>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</si>
  <si>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</si>
  <si>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</si>
  <si>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</si>
  <si>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</si>
  <si>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</si>
  <si>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</si>
  <si>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</si>
  <si>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</si>
  <si>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</si>
  <si>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</si>
  <si>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</si>
  <si>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</si>
  <si>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</si>
  <si>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</si>
  <si>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</si>
  <si>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</si>
  <si>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</si>
  <si>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</si>
  <si>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</si>
  <si>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</si>
  <si>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</si>
  <si>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</si>
  <si>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</si>
  <si>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</si>
  <si>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</si>
  <si>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</si>
  <si>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</si>
  <si>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</si>
  <si>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</si>
  <si>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</si>
  <si>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</si>
  <si>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</si>
  <si>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</si>
  <si>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</si>
  <si>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</si>
  <si>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</si>
  <si>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</si>
  <si>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</si>
  <si>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</si>
  <si>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</si>
  <si>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</si>
  <si>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</si>
  <si>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</si>
  <si>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</si>
  <si>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</si>
  <si>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</si>
  <si>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</si>
  <si>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</si>
  <si>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</si>
  <si>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</si>
  <si>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</si>
  <si>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</si>
  <si>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</si>
  <si>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</si>
  <si>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</si>
  <si>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</si>
  <si>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</si>
  <si>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</si>
  <si>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</si>
  <si>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</si>
  <si>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</si>
  <si>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</si>
  <si>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</si>
  <si>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</si>
  <si>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</si>
  <si>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</si>
  <si>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</si>
  <si>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</si>
  <si>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</si>
  <si>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</si>
  <si>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</si>
  <si>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</si>
  <si>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</si>
  <si>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</si>
  <si>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</si>
  <si>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</si>
  <si>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</si>
  <si>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</si>
  <si>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</si>
  <si>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</si>
  <si>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</si>
  <si>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</si>
  <si>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</si>
  <si>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</si>
  <si>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</si>
  <si>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</si>
  <si>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</si>
  <si>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</si>
  <si>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</si>
  <si>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</si>
  <si>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</si>
  <si>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</si>
  <si>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</si>
  <si>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</si>
  <si>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</si>
  <si>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</si>
  <si>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</si>
  <si>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</si>
  <si>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</si>
  <si>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</si>
  <si>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</si>
  <si>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</si>
  <si>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</si>
  <si>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</si>
  <si>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</si>
  <si>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</si>
  <si>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</si>
  <si>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</si>
  <si>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</si>
  <si>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</si>
  <si>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</si>
  <si>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</si>
  <si>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</si>
  <si>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</si>
  <si>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</si>
  <si>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</si>
  <si>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</si>
  <si>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</si>
  <si>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</si>
  <si>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</si>
  <si>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</si>
  <si>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</si>
  <si>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</si>
  <si>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</si>
  <si>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</si>
  <si>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</si>
  <si>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</si>
  <si>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</si>
  <si>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</si>
  <si>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</si>
  <si>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</si>
  <si>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</si>
  <si>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</si>
  <si>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</si>
  <si>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</si>
  <si>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</si>
  <si>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</si>
  <si>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</si>
  <si>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</si>
  <si>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</si>
  <si>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</si>
  <si>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</si>
  <si>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</si>
  <si>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</si>
  <si>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</si>
  <si>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</si>
  <si>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</si>
  <si>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</si>
  <si>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</si>
  <si>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</si>
  <si>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</si>
  <si>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</si>
  <si>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</si>
  <si>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</si>
  <si>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</si>
  <si>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</si>
  <si>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</si>
  <si>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</si>
  <si>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</si>
  <si>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</si>
  <si>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</si>
  <si>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</si>
  <si>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</si>
  <si>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</si>
  <si>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</si>
  <si>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</si>
  <si>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</si>
  <si>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</si>
  <si>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</si>
  <si>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</si>
  <si>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</si>
  <si>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</si>
  <si>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</si>
  <si>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</si>
  <si>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</si>
  <si>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</si>
  <si>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</si>
  <si>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</si>
  <si>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</si>
  <si>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</si>
  <si>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</si>
  <si>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</si>
  <si>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</si>
  <si>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</si>
  <si>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</si>
  <si>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</si>
  <si>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</si>
  <si>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</si>
  <si>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</si>
  <si>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</si>
  <si>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</si>
  <si>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</si>
  <si>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</si>
  <si>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</si>
  <si>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</si>
  <si>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</si>
  <si>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</si>
  <si>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</si>
  <si>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</si>
  <si>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</si>
  <si>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</si>
  <si>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</si>
  <si>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</si>
  <si>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</si>
  <si>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</si>
  <si>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</si>
  <si>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</si>
  <si>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</si>
  <si>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</si>
  <si>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</si>
  <si>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</si>
  <si>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</si>
  <si>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</si>
  <si>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</si>
  <si>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</si>
  <si>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</si>
  <si>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</si>
  <si>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</si>
  <si>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</si>
  <si>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</si>
  <si>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</si>
  <si>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</si>
  <si>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</si>
  <si>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</si>
  <si>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</si>
  <si>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</si>
  <si>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</si>
  <si>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</si>
  <si>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</si>
  <si>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</si>
  <si>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</si>
  <si>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</si>
  <si>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</si>
  <si>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</si>
  <si>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</si>
  <si>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</si>
  <si>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</si>
  <si>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</si>
  <si>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</si>
  <si>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</si>
  <si>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</si>
  <si>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</si>
  <si>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</si>
  <si>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</si>
  <si>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</si>
  <si>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</si>
  <si>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</si>
  <si>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</si>
  <si>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</si>
  <si>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</si>
  <si>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</si>
  <si>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</si>
  <si>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</si>
  <si>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</si>
  <si>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</si>
  <si>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</si>
  <si>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</si>
  <si>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</si>
  <si>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</si>
  <si>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</si>
  <si>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</si>
  <si>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</si>
  <si>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</si>
  <si>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</si>
  <si>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</si>
  <si>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</si>
  <si>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</si>
  <si>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</si>
  <si>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</si>
  <si>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</si>
  <si>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</si>
  <si>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</si>
  <si>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</si>
  <si>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</si>
  <si>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</si>
  <si>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</si>
  <si>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</si>
  <si>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</si>
  <si>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</si>
  <si>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</si>
  <si>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</si>
  <si>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</si>
  <si>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</si>
  <si>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</si>
  <si>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</si>
  <si>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</si>
  <si>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</si>
  <si>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</si>
  <si>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</si>
  <si>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</si>
  <si>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</si>
  <si>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</si>
  <si>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</si>
  <si>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</si>
  <si>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</si>
  <si>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</si>
  <si>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</si>
  <si>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</si>
  <si>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</si>
  <si>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</si>
  <si>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</si>
  <si>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</si>
  <si>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</si>
  <si>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</si>
  <si>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</si>
  <si>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</si>
  <si>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</si>
  <si>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</si>
  <si>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</si>
  <si>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</si>
  <si>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</si>
  <si>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</si>
  <si>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</si>
  <si>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</si>
  <si>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</si>
  <si>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</si>
  <si>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</si>
  <si>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</si>
  <si>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</si>
  <si>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</si>
  <si>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</si>
  <si>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</si>
  <si>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</si>
  <si>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</si>
  <si>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</si>
  <si>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</si>
  <si>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</si>
  <si>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</si>
  <si>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</si>
  <si>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</si>
  <si>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</si>
  <si>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</si>
  <si>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</si>
  <si>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</si>
  <si>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</si>
  <si>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</si>
  <si>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</si>
  <si>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</si>
  <si>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</si>
  <si>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</si>
  <si>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</si>
  <si>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</si>
  <si>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</si>
  <si>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</si>
  <si>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</si>
  <si>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</si>
  <si>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</si>
  <si>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</si>
  <si>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</si>
  <si>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</si>
  <si>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</si>
  <si>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</si>
  <si>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</si>
  <si>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</si>
  <si>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</si>
  <si>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</si>
  <si>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</si>
  <si>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</si>
  <si>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</si>
  <si>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</si>
  <si>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</si>
  <si>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</si>
  <si>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</si>
  <si>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</si>
  <si>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</si>
  <si>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</si>
  <si>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</si>
  <si>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</si>
  <si>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</si>
  <si>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</si>
  <si>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</si>
  <si>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</si>
  <si>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</si>
  <si>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</si>
  <si>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</si>
  <si>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</si>
  <si>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</si>
  <si>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</si>
  <si>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</si>
  <si>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</si>
  <si>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</si>
  <si>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</si>
  <si>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</si>
  <si>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</si>
  <si>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</si>
  <si>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</si>
  <si>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</si>
  <si>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</si>
  <si>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</si>
  <si>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</si>
  <si>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</si>
  <si>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</si>
  <si>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</si>
  <si>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</si>
  <si>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</si>
  <si>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</si>
  <si>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</si>
  <si>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</si>
  <si>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</si>
  <si>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</si>
  <si>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</si>
  <si>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</si>
  <si>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</si>
  <si>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</si>
  <si>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</si>
  <si>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</si>
  <si>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</si>
  <si>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</si>
  <si>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</si>
  <si>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</si>
  <si>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</si>
  <si>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</si>
  <si>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</si>
  <si>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</si>
  <si>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</si>
  <si>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</si>
  <si>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</si>
  <si>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</si>
  <si>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</si>
  <si>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</si>
  <si>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</si>
  <si>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</si>
  <si>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</si>
  <si>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</si>
  <si>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</si>
  <si>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</si>
  <si>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</si>
  <si>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</si>
  <si>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</si>
  <si>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</si>
  <si>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</si>
  <si>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</si>
  <si>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</si>
  <si>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</si>
  <si>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</si>
  <si>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</si>
  <si>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</si>
  <si>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</si>
  <si>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</si>
  <si>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</si>
  <si>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</si>
  <si>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</si>
  <si>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</si>
  <si>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</si>
  <si>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</si>
  <si>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</si>
  <si>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</si>
  <si>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</si>
  <si>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</si>
  <si>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</si>
  <si>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</si>
  <si>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</si>
  <si>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</si>
  <si>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</si>
  <si>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</si>
  <si>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</si>
  <si>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</si>
  <si>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</si>
  <si>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</si>
  <si>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</si>
  <si>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</si>
  <si>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</si>
  <si>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</si>
  <si>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</si>
  <si>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</si>
  <si>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</si>
  <si>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</si>
  <si>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</si>
  <si>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</si>
  <si>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</si>
  <si>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</si>
  <si>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</si>
  <si>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</si>
  <si>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</si>
  <si>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</si>
  <si>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</si>
  <si>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</si>
  <si>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</si>
  <si>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</si>
  <si>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</si>
  <si>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</si>
  <si>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</si>
  <si>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</si>
  <si>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</si>
  <si>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</si>
  <si>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</si>
  <si>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</si>
  <si>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</si>
  <si>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</si>
  <si>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</si>
  <si>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</si>
  <si>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</si>
  <si>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</si>
  <si>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</si>
  <si>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</si>
  <si>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</si>
  <si>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</si>
  <si>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</si>
  <si>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</si>
  <si>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</si>
  <si>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</si>
  <si>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</si>
  <si>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</si>
  <si>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</si>
  <si>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</si>
  <si>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</si>
  <si>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</si>
  <si>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</si>
  <si>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</si>
  <si>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</si>
  <si>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</si>
  <si>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</si>
  <si>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</si>
  <si>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</si>
  <si>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</si>
  <si>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</si>
  <si>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</si>
  <si>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</si>
  <si>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</si>
  <si>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</si>
  <si>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</si>
  <si>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</si>
  <si>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</si>
  <si>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</si>
  <si>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</si>
  <si>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</si>
  <si>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</si>
  <si>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</si>
  <si>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</si>
  <si>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</si>
  <si>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</si>
  <si>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</si>
  <si>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</si>
  <si>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</si>
  <si>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</si>
  <si>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</si>
  <si>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</si>
  <si>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</si>
  <si>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</si>
  <si>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</si>
  <si>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</si>
  <si>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</si>
  <si>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</si>
  <si>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</si>
  <si>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</si>
  <si>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</si>
  <si>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</si>
  <si>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</si>
  <si>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</si>
  <si>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</si>
  <si>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</si>
  <si>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</si>
  <si>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</si>
  <si>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</si>
  <si>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</si>
  <si>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</si>
  <si>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</si>
  <si>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</si>
  <si>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</si>
  <si>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</si>
  <si>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</si>
  <si>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</si>
  <si>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</si>
  <si>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</si>
  <si>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</si>
  <si>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</si>
  <si>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</si>
  <si>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</si>
  <si>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</si>
  <si>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</si>
  <si>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</si>
  <si>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</si>
  <si>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</si>
  <si>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</si>
  <si>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</si>
  <si>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</si>
  <si>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</si>
  <si>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</si>
  <si>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</si>
  <si>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</si>
  <si>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</si>
  <si>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</si>
  <si>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</si>
  <si>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</si>
  <si>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</si>
  <si>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</si>
  <si>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</si>
  <si>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</si>
  <si>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</si>
  <si>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</si>
  <si>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</si>
  <si>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</si>
  <si>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</si>
  <si>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</si>
  <si>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</si>
  <si>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</si>
  <si>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</si>
  <si>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</si>
  <si>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</si>
  <si>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</si>
  <si>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</si>
  <si>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</si>
  <si>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</si>
  <si>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</si>
  <si>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</si>
  <si>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</si>
  <si>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</si>
  <si>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</si>
  <si>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</si>
  <si>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</si>
  <si>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</si>
  <si>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</si>
  <si>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</si>
  <si>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</si>
  <si>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</si>
  <si>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</si>
  <si>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</si>
  <si>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</si>
  <si>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</si>
  <si>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</si>
  <si>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</si>
  <si>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</si>
  <si>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</si>
  <si>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</si>
  <si>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</si>
  <si>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</si>
  <si>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</si>
  <si>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</si>
  <si>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</si>
  <si>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</si>
  <si>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</si>
  <si>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</si>
  <si>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</si>
  <si>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</si>
  <si>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</si>
  <si>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</si>
  <si>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</si>
  <si>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</si>
  <si>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</si>
  <si>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</si>
  <si>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</si>
  <si>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</si>
  <si>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</si>
  <si>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</si>
  <si>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</si>
  <si>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</si>
  <si>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</si>
  <si>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</si>
  <si>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</si>
  <si>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</si>
  <si>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</si>
  <si>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</si>
  <si>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</si>
  <si>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</si>
  <si>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</si>
  <si>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</si>
  <si>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</si>
  <si>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</si>
  <si>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</si>
  <si>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</si>
  <si>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</si>
  <si>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</si>
  <si>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</si>
  <si>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</si>
  <si>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</si>
  <si>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</si>
  <si>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</si>
  <si>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</si>
  <si>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</si>
  <si>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</si>
  <si>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</si>
  <si>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</si>
  <si>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</si>
  <si>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</si>
  <si>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</si>
  <si>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</si>
  <si>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</si>
  <si>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</si>
  <si>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</si>
  <si>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</si>
  <si>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</si>
  <si>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</si>
  <si>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</si>
  <si>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</si>
  <si>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</si>
  <si>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</si>
  <si>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</si>
  <si>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</si>
  <si>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</si>
  <si>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</si>
  <si>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</si>
  <si>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</si>
  <si>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</si>
  <si>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</si>
  <si>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</si>
  <si>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</si>
  <si>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</si>
  <si>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</si>
  <si>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</si>
  <si>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</si>
  <si>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</si>
  <si>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</si>
  <si>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</si>
  <si>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</si>
  <si>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</si>
  <si>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</si>
  <si>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</si>
  <si>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</si>
  <si>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</si>
  <si>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</si>
  <si>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</si>
  <si>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</si>
  <si>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</si>
  <si>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</si>
  <si>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</si>
  <si>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</si>
  <si>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</si>
  <si>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</si>
  <si>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</si>
  <si>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</si>
  <si>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</si>
  <si>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</si>
  <si>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</si>
  <si>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</si>
  <si>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</si>
  <si>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</si>
  <si>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</si>
  <si>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</si>
  <si>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</si>
  <si>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</si>
  <si>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</si>
  <si>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</si>
  <si>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</si>
  <si>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</si>
  <si>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</si>
  <si>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</si>
  <si>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</si>
  <si>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</si>
  <si>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</si>
  <si>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</si>
  <si>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</si>
  <si>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</si>
  <si>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</si>
  <si>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</si>
  <si>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</si>
  <si>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</si>
  <si>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</si>
  <si>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</si>
  <si>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</si>
  <si>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</si>
  <si>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</si>
  <si>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</si>
  <si>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</si>
  <si>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</si>
  <si>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</si>
  <si>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</si>
  <si>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</si>
  <si>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</si>
  <si>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</si>
  <si>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</si>
  <si>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</si>
  <si>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</si>
  <si>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</si>
  <si>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</si>
  <si>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</si>
  <si>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</si>
  <si>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</si>
  <si>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</si>
  <si>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</si>
  <si>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</si>
  <si>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</si>
  <si>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</si>
  <si>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</si>
  <si>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</si>
  <si>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</si>
  <si>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</si>
  <si>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</si>
  <si>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</si>
  <si>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</si>
  <si>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</si>
  <si>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</si>
  <si>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</si>
  <si>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</si>
  <si>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</si>
  <si>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</si>
  <si>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</si>
  <si>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</si>
  <si>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</si>
  <si>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</si>
  <si>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</si>
  <si>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</si>
  <si>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</si>
  <si>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</si>
  <si>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</si>
  <si>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</si>
  <si>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</si>
  <si>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</si>
  <si>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</si>
  <si>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</si>
  <si>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</si>
  <si>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</si>
  <si>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</si>
  <si>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</si>
  <si>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</si>
  <si>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</si>
  <si>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</si>
  <si>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</si>
  <si>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</si>
  <si>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</si>
  <si>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</si>
  <si>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</si>
  <si>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</si>
  <si>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</si>
  <si>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</si>
  <si>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</si>
  <si>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</si>
  <si>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</si>
  <si>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</si>
  <si>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</si>
  <si>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</si>
  <si>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</si>
  <si>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</si>
  <si>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</si>
  <si>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</si>
  <si>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</si>
  <si>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</si>
  <si>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</si>
  <si>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</si>
  <si>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</si>
  <si>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</si>
  <si>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</si>
  <si>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</si>
  <si>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</si>
  <si>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</si>
  <si>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</si>
  <si>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</si>
  <si>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</si>
  <si>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</si>
  <si>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</si>
  <si>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</si>
  <si>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</si>
  <si>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</si>
  <si>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</si>
  <si>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</si>
  <si>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</si>
  <si>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</si>
  <si>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</si>
  <si>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</si>
  <si>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</si>
  <si>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</si>
  <si>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</si>
  <si>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</si>
  <si>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</si>
  <si>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</si>
  <si>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</si>
  <si>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</si>
  <si>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</si>
  <si>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</si>
  <si>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</si>
  <si>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</si>
  <si>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</si>
  <si>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</si>
  <si>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</si>
  <si>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</si>
  <si>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</si>
  <si>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</si>
  <si>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</si>
  <si>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</si>
  <si>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</si>
  <si>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</si>
  <si>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</si>
  <si>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</si>
  <si>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</si>
  <si>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</si>
  <si>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</si>
  <si>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</si>
  <si>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</si>
  <si>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</si>
  <si>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</si>
  <si>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</si>
  <si>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</si>
  <si>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</si>
  <si>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</si>
  <si>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</si>
  <si>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</si>
  <si>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</si>
  <si>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</si>
  <si>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</si>
  <si>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</si>
  <si>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</si>
  <si>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</si>
  <si>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</si>
  <si>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</si>
  <si>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</si>
  <si>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</si>
  <si>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</si>
  <si>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</si>
  <si>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</si>
  <si>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</si>
  <si>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</si>
  <si>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</si>
  <si>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</si>
  <si>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</si>
  <si>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</si>
  <si>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</si>
  <si>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</si>
  <si>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</si>
  <si>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</si>
  <si>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</si>
  <si>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</si>
  <si>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</si>
  <si>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</si>
  <si>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</si>
  <si>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</si>
  <si>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</si>
  <si>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</si>
  <si>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</si>
  <si>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</si>
  <si>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</si>
  <si>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</si>
  <si>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</si>
  <si>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</si>
  <si>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</si>
  <si>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</si>
  <si>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</si>
  <si>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</si>
  <si>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</si>
  <si>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</si>
  <si>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</si>
  <si>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</si>
  <si>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</si>
  <si>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</si>
  <si>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</si>
  <si>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</si>
  <si>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</si>
  <si>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</si>
  <si>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</si>
  <si>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</si>
  <si>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</si>
  <si>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</si>
  <si>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</si>
  <si>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</si>
  <si>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</si>
  <si>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</si>
  <si>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</si>
  <si>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</si>
  <si>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</si>
  <si>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</si>
  <si>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</si>
  <si>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</si>
  <si>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</si>
  <si>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</si>
  <si>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</si>
  <si>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</si>
  <si>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</si>
  <si>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</si>
  <si>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</si>
  <si>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</si>
  <si>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</si>
  <si>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</si>
  <si>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</si>
  <si>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</si>
  <si>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</si>
  <si>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</si>
  <si>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</si>
  <si>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</si>
  <si>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</si>
  <si>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</si>
  <si>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</si>
  <si>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</si>
  <si>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</si>
  <si>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</si>
  <si>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</si>
  <si>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</si>
  <si>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</si>
  <si>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</si>
  <si>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</si>
  <si>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</si>
  <si>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</si>
  <si>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</si>
  <si>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</si>
  <si>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</si>
  <si>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</si>
  <si>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</si>
  <si>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</si>
  <si>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</si>
  <si>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</si>
  <si>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</si>
  <si>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</si>
  <si>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</si>
  <si>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</si>
  <si>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</si>
  <si>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</si>
  <si>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</si>
  <si>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</si>
  <si>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</si>
  <si>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</si>
  <si>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</si>
  <si>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</si>
  <si>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</si>
  <si>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</si>
  <si>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</si>
  <si>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</si>
  <si>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</si>
  <si>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</si>
  <si>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</si>
  <si>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</si>
  <si>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</si>
  <si>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</si>
  <si>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</si>
  <si>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</si>
  <si>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</si>
  <si>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</si>
  <si>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</si>
  <si>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</si>
  <si>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</si>
  <si>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</si>
  <si>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</si>
  <si>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</si>
  <si>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</si>
  <si>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</si>
  <si>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</si>
  <si>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</si>
  <si>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</si>
  <si>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</si>
  <si>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</si>
  <si>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</si>
  <si>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</si>
  <si>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</si>
  <si>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</si>
  <si>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</si>
  <si>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</si>
  <si>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</si>
  <si>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</si>
  <si>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</si>
  <si>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</si>
  <si>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</si>
  <si>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</si>
  <si>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</si>
  <si>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</si>
  <si>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</si>
  <si>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</si>
  <si>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</si>
  <si>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</si>
  <si>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</si>
  <si>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</si>
  <si>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</si>
  <si>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</si>
  <si>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</si>
  <si>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</si>
  <si>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</si>
  <si>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</si>
  <si>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</si>
  <si>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</si>
  <si>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</si>
  <si>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</si>
  <si>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</si>
  <si>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</si>
  <si>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</si>
  <si>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</si>
  <si>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</si>
  <si>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</si>
  <si>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</si>
  <si>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</si>
  <si>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</si>
  <si>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</si>
  <si>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</si>
  <si>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</si>
  <si>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</si>
  <si>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</si>
  <si>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</si>
  <si>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</si>
  <si>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</si>
  <si>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</si>
  <si>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</si>
  <si>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</si>
  <si>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</si>
  <si>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</si>
  <si>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</si>
  <si>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</si>
  <si>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</si>
  <si>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</si>
  <si>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</si>
  <si>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</si>
  <si>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</si>
  <si>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</si>
  <si>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</si>
  <si>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</si>
  <si>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</si>
  <si>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</si>
  <si>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</si>
  <si>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</si>
  <si>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</si>
  <si>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</si>
  <si>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</si>
  <si>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</si>
  <si>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</si>
  <si>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</si>
  <si>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</si>
  <si>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</si>
  <si>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</si>
  <si>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</si>
  <si>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</si>
  <si>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</si>
  <si>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</si>
  <si>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</si>
  <si>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</si>
  <si>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</si>
  <si>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</si>
  <si>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</si>
  <si>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</si>
  <si>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</si>
  <si>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</si>
  <si>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</si>
  <si>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</si>
  <si>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</si>
  <si>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</si>
  <si>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</si>
  <si>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</si>
  <si>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</si>
  <si>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</si>
  <si>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</si>
  <si>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</si>
  <si>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</si>
  <si>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</si>
  <si>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</si>
  <si>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</si>
  <si>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</si>
  <si>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</si>
  <si>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</si>
  <si>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</si>
  <si>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</si>
  <si>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</si>
  <si>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</si>
  <si>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</si>
  <si>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</si>
  <si>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</si>
  <si>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</si>
  <si>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</si>
  <si>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</si>
  <si>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</si>
  <si>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</si>
  <si>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</si>
  <si>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</si>
  <si>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</si>
  <si>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</si>
  <si>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</si>
  <si>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</si>
  <si>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</si>
  <si>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</si>
  <si>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</si>
  <si>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</si>
  <si>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</si>
  <si>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</si>
  <si>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</si>
  <si>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</si>
  <si>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</si>
  <si>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</si>
  <si>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</si>
  <si>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</si>
  <si>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</si>
  <si>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</si>
  <si>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</si>
  <si>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</si>
  <si>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</si>
  <si>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</si>
  <si>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</si>
  <si>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</si>
  <si>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</si>
  <si>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</si>
  <si>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</si>
  <si>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</si>
  <si>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</si>
  <si>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</si>
  <si>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</si>
  <si>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</si>
  <si>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</si>
  <si>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</si>
  <si>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</si>
  <si>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</si>
  <si>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</si>
  <si>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</si>
  <si>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</si>
  <si>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</si>
  <si>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</si>
  <si>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</si>
  <si>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</si>
  <si>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</si>
  <si>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</si>
  <si>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</si>
  <si>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</si>
  <si>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</si>
  <si>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</si>
  <si>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</si>
  <si>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</si>
  <si>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</si>
  <si>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</si>
  <si>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</si>
  <si>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</si>
  <si>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</si>
  <si>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</si>
  <si>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</si>
  <si>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</si>
  <si>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</si>
  <si>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</si>
  <si>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</si>
  <si>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</si>
  <si>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</si>
  <si>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</si>
  <si>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</si>
  <si>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</si>
  <si>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</si>
  <si>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</si>
  <si>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</si>
  <si>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</si>
  <si>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</si>
  <si>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</si>
  <si>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</si>
  <si>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</si>
  <si>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</si>
  <si>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</si>
  <si>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</si>
  <si>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</si>
  <si>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</si>
  <si>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</si>
  <si>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</si>
  <si>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</si>
  <si>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</si>
  <si>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</si>
  <si>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</si>
  <si>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</si>
  <si>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</si>
  <si>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</si>
  <si>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</si>
  <si>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</si>
  <si>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</si>
  <si>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</si>
  <si>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</si>
  <si>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</si>
  <si>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</si>
  <si>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</si>
  <si>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</si>
  <si>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</si>
  <si>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</si>
  <si>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</si>
  <si>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</si>
  <si>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</si>
  <si>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</si>
  <si>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</si>
  <si>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</si>
  <si>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</si>
  <si>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</si>
  <si>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</si>
  <si>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</si>
  <si>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</si>
  <si>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</si>
  <si>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</si>
  <si>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</si>
  <si>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</si>
  <si>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</si>
  <si>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</si>
  <si>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</si>
  <si>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</si>
  <si>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</si>
  <si>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</si>
  <si>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</si>
  <si>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</si>
  <si>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</si>
  <si>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</si>
  <si>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</si>
  <si>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</si>
  <si>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</si>
  <si>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</si>
  <si>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</si>
  <si>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</si>
  <si>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</si>
  <si>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</si>
  <si>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</si>
  <si>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</si>
  <si>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</si>
  <si>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</si>
  <si>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</si>
  <si>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</si>
  <si>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</si>
  <si>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</si>
  <si>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</si>
  <si>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</si>
  <si>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</si>
  <si>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</si>
  <si>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</si>
  <si>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</si>
  <si>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</si>
  <si>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</si>
  <si>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</si>
  <si>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</si>
  <si>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</si>
  <si>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</si>
  <si>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</si>
  <si>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</si>
  <si>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</si>
  <si>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</si>
  <si>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</si>
  <si>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</si>
  <si>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</si>
  <si>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</si>
  <si>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</si>
  <si>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</si>
  <si>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</si>
  <si>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</si>
  <si>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</si>
  <si>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</si>
  <si>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</si>
  <si>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</si>
  <si>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</si>
  <si>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</si>
  <si>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</si>
  <si>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</si>
  <si>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</si>
  <si>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</si>
  <si>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</si>
  <si>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</si>
  <si>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</si>
  <si>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</si>
  <si>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</si>
  <si>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</si>
  <si>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</si>
  <si>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</si>
  <si>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</si>
  <si>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</si>
  <si>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</si>
  <si>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</si>
  <si>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</si>
  <si>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</si>
  <si>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</si>
  <si>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</si>
  <si>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</si>
  <si>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</si>
  <si>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</si>
  <si>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</si>
  <si>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</si>
  <si>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</si>
  <si>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</si>
  <si>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</si>
  <si>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</si>
  <si>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</si>
  <si>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</si>
  <si>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</si>
  <si>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</si>
  <si>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</si>
  <si>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</si>
  <si>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</si>
  <si>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</si>
  <si>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</si>
  <si>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</si>
  <si>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</si>
  <si>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</si>
  <si>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</si>
  <si>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</si>
  <si>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</si>
  <si>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</si>
  <si>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</si>
  <si>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</si>
  <si>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</si>
  <si>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</si>
  <si>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</si>
  <si>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</si>
  <si>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</si>
  <si>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</si>
  <si>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</si>
  <si>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</si>
  <si>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</si>
  <si>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</si>
  <si>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</si>
  <si>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</si>
  <si>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</si>
  <si>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</si>
  <si>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</si>
  <si>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</si>
  <si>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</si>
  <si>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</si>
  <si>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</si>
  <si>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</si>
  <si>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</si>
  <si>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</si>
  <si>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</si>
  <si>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</si>
  <si>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</si>
  <si>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</si>
  <si>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</si>
  <si>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</si>
  <si>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</si>
  <si>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</si>
  <si>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</si>
  <si>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</si>
  <si>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</si>
  <si>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</si>
  <si>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</si>
  <si>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</si>
  <si>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</si>
  <si>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</si>
  <si>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</si>
  <si>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</si>
  <si>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</si>
  <si>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</si>
  <si>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</si>
  <si>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</si>
  <si>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</si>
  <si>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</si>
  <si>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</si>
  <si>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</si>
  <si>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</si>
  <si>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</si>
  <si>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</si>
  <si>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</si>
  <si>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</si>
  <si>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</si>
  <si>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</si>
  <si>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</si>
  <si>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</si>
  <si>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</si>
  <si>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</si>
  <si>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</si>
  <si>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</si>
  <si>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</si>
  <si>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</si>
  <si>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</si>
  <si>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</si>
  <si>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</si>
  <si>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</si>
  <si>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</si>
  <si>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</si>
  <si>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</si>
  <si>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</si>
  <si>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</si>
  <si>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</si>
  <si>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</si>
  <si>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</si>
  <si>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</si>
  <si>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</si>
  <si>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</si>
  <si>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</si>
  <si>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</si>
  <si>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</si>
  <si>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</si>
  <si>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</si>
  <si>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</si>
  <si>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</si>
  <si>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</si>
  <si>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</si>
  <si>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</si>
  <si>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</si>
  <si>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</si>
  <si>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</si>
  <si>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</si>
  <si>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</si>
  <si>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</si>
  <si>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</si>
  <si>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</si>
  <si>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</si>
  <si>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</si>
  <si>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</si>
  <si>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</si>
  <si>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</si>
  <si>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</si>
  <si>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</si>
  <si>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</si>
  <si>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</si>
  <si>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</si>
  <si>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</si>
  <si>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</si>
  <si>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</si>
  <si>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</si>
  <si>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</si>
  <si>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</si>
  <si>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</si>
  <si>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</si>
  <si>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</si>
  <si>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</si>
  <si>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</si>
  <si>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</si>
  <si>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</si>
  <si>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</si>
  <si>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</si>
  <si>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</si>
  <si>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</si>
  <si>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</si>
  <si>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</si>
  <si>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</si>
  <si>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</si>
  <si>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</si>
  <si>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</si>
  <si>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</si>
  <si>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</si>
  <si>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</si>
  <si>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</si>
  <si>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</si>
  <si>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</si>
  <si>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</si>
  <si>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</si>
  <si>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</si>
  <si>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</si>
  <si>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</si>
  <si>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</si>
  <si>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</si>
  <si>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</si>
  <si>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</si>
  <si>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</si>
  <si>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</si>
  <si>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</si>
  <si>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</si>
  <si>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</si>
  <si>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</si>
  <si>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</si>
  <si>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</si>
  <si>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</si>
  <si>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</si>
  <si>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</si>
  <si>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</si>
  <si>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</si>
  <si>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</si>
  <si>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</si>
  <si>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</si>
  <si>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</si>
  <si>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</si>
  <si>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</si>
  <si>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</si>
  <si>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</si>
  <si>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</si>
  <si>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</si>
  <si>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</si>
  <si>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</si>
  <si>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</si>
  <si>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</si>
  <si>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</si>
  <si>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</si>
  <si>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</si>
  <si>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</si>
  <si>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</si>
  <si>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</si>
  <si>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</si>
  <si>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</si>
  <si>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</si>
  <si>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</si>
  <si>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</si>
  <si>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</si>
  <si>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</si>
  <si>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</si>
  <si>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</si>
  <si>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</si>
  <si>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</si>
  <si>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</si>
  <si>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</si>
  <si>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</si>
  <si>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</si>
  <si>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</si>
  <si>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</si>
  <si>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</si>
  <si>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</si>
  <si>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</si>
  <si>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</si>
  <si>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</si>
  <si>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</si>
  <si>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</si>
  <si>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</si>
  <si>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</si>
  <si>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</si>
  <si>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</si>
  <si>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</si>
  <si>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</si>
  <si>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</si>
  <si>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</si>
  <si>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</si>
  <si>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</si>
  <si>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</si>
  <si>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</si>
  <si>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</si>
  <si>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</si>
  <si>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</si>
  <si>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</si>
  <si>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</si>
  <si>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</si>
  <si>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</si>
  <si>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</si>
  <si>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</si>
  <si>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</si>
  <si>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</si>
  <si>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</si>
  <si>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</si>
  <si>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</si>
  <si>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</si>
  <si>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</si>
  <si>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</si>
  <si>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</si>
  <si>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</si>
  <si>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</si>
  <si>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</si>
  <si>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</si>
  <si>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</si>
  <si>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</si>
  <si>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</si>
  <si>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</si>
  <si>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</si>
  <si>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</si>
  <si>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</si>
  <si>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</si>
  <si>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</si>
  <si>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</si>
  <si>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</si>
  <si>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</si>
  <si>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</si>
  <si>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</si>
  <si>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</si>
  <si>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</si>
  <si>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</si>
  <si>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</si>
  <si>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</si>
  <si>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</si>
  <si>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</si>
  <si>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</si>
  <si>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</si>
  <si>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</si>
  <si>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</si>
  <si>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</si>
  <si>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</si>
  <si>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</si>
  <si>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</si>
  <si>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</si>
  <si>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</si>
  <si>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</si>
  <si>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</si>
  <si>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</si>
  <si>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</si>
  <si>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</si>
  <si>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</si>
  <si>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</si>
  <si>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</si>
  <si>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</si>
  <si>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</si>
  <si>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</si>
  <si>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</si>
  <si>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</si>
  <si>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</si>
  <si>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</si>
  <si>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</si>
  <si>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</si>
  <si>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</si>
  <si>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</si>
  <si>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</si>
  <si>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</si>
  <si>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</si>
  <si>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</si>
  <si>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</si>
  <si>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</si>
  <si>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</si>
  <si>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</si>
  <si>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</si>
  <si>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</si>
  <si>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</si>
  <si>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</si>
  <si>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</si>
  <si>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</si>
  <si>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</si>
  <si>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</si>
  <si>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</si>
  <si>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</si>
  <si>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</si>
  <si>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</si>
  <si>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</si>
  <si>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</si>
  <si>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</si>
  <si>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</si>
  <si>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</si>
  <si>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</si>
  <si>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</si>
  <si>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</si>
  <si>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</si>
  <si>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</si>
  <si>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</si>
  <si>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</si>
  <si>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</si>
  <si>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</si>
  <si>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</si>
  <si>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</si>
  <si>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</si>
  <si>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</si>
  <si>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</si>
  <si>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</si>
  <si>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</si>
  <si>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</si>
  <si>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</si>
  <si>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</si>
  <si>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</si>
  <si>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</si>
  <si>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</si>
  <si>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</si>
  <si>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</si>
  <si>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</si>
  <si>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</si>
  <si>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</si>
  <si>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</si>
  <si>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</si>
  <si>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</si>
  <si>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</si>
  <si>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</si>
  <si>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</si>
  <si>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</si>
  <si>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</si>
  <si>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</si>
  <si>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</si>
  <si>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</si>
  <si>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</si>
  <si>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</si>
  <si>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</si>
  <si>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</si>
  <si>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</si>
  <si>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</si>
  <si>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</si>
  <si>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</si>
  <si>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</si>
  <si>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</si>
  <si>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</si>
  <si>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</si>
  <si>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</si>
  <si>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</si>
  <si>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</si>
  <si>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</si>
  <si>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</si>
  <si>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</si>
  <si>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</si>
  <si>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</si>
  <si>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</si>
  <si>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</si>
  <si>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</si>
  <si>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</si>
  <si>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</si>
  <si>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</si>
  <si>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</si>
  <si>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</si>
  <si>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</si>
  <si>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</si>
  <si>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</si>
  <si>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</si>
  <si>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</si>
  <si>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</si>
  <si>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</si>
  <si>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</si>
  <si>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</si>
  <si>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</si>
  <si>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</si>
  <si>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</si>
  <si>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</si>
  <si>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</si>
  <si>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</si>
  <si>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</si>
  <si>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</si>
  <si>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</si>
  <si>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</si>
  <si>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</si>
  <si>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</si>
  <si>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</si>
  <si>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</si>
  <si>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</si>
  <si>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</si>
  <si>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</si>
  <si>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</si>
  <si>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</si>
  <si>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</si>
  <si>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</si>
  <si>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</si>
  <si>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</si>
  <si>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</si>
  <si>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</si>
  <si>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</si>
  <si>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</si>
  <si>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</si>
  <si>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</si>
  <si>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</si>
  <si>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</si>
  <si>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</si>
  <si>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</si>
  <si>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</si>
  <si>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</si>
  <si>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</si>
  <si>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</si>
  <si>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</si>
  <si>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</si>
  <si>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</si>
  <si>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</si>
  <si>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</si>
  <si>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</si>
  <si>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</si>
  <si>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</si>
  <si>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</si>
  <si>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</si>
  <si>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</si>
  <si>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</si>
  <si>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</si>
  <si>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</si>
  <si>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</si>
  <si>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</si>
  <si>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</si>
  <si>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</si>
  <si>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</si>
  <si>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</si>
  <si>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</si>
  <si>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</si>
  <si>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</si>
  <si>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</si>
  <si>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</si>
  <si>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</si>
  <si>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</si>
  <si>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</si>
  <si>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</si>
  <si>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</si>
  <si>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</si>
  <si>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</si>
  <si>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</si>
  <si>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</si>
  <si>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</si>
  <si>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</si>
  <si>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</si>
  <si>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</si>
  <si>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</si>
  <si>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</si>
  <si>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</si>
  <si>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</si>
  <si>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</si>
  <si>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</si>
  <si>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</si>
  <si>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</si>
  <si>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</si>
  <si>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</si>
  <si>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</si>
  <si>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</si>
  <si>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</si>
  <si>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</si>
  <si>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</si>
  <si>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</si>
  <si>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</si>
  <si>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</si>
  <si>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</si>
  <si>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</si>
  <si>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</si>
  <si>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</si>
  <si>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</si>
  <si>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</si>
  <si>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</si>
  <si>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</si>
  <si>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</si>
  <si>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</si>
  <si>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</si>
  <si>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</si>
  <si>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</si>
  <si>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</si>
  <si>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</si>
  <si>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</si>
  <si>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</si>
  <si>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</si>
  <si>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</si>
  <si>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</si>
  <si>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</si>
  <si>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</si>
  <si>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</si>
  <si>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</si>
  <si>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</si>
  <si>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</si>
  <si>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</si>
  <si>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</si>
  <si>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</si>
  <si>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</si>
  <si>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</si>
  <si>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</si>
  <si>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</si>
  <si>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</si>
  <si>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</si>
  <si>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</si>
  <si>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</si>
  <si>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</si>
  <si>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</si>
  <si>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</si>
  <si>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</si>
  <si>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</si>
  <si>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</si>
  <si>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</si>
  <si>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</si>
  <si>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</si>
  <si>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</si>
  <si>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</si>
  <si>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</si>
  <si>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</si>
  <si>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</si>
  <si>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</si>
  <si>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</si>
  <si>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</si>
  <si>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</si>
  <si>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</si>
  <si>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</si>
  <si>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</si>
  <si>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</si>
  <si>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</si>
  <si>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</si>
  <si>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</si>
  <si>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</si>
  <si>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</si>
  <si>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</si>
  <si>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</si>
  <si>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</si>
  <si>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</si>
  <si>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</si>
  <si>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</si>
  <si>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</si>
  <si>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</si>
  <si>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</si>
  <si>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</si>
  <si>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</si>
  <si>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</si>
  <si>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</si>
  <si>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</si>
  <si>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</si>
  <si>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</si>
  <si>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</si>
  <si>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</si>
  <si>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</si>
  <si>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</si>
  <si>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</si>
  <si>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</si>
  <si>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</si>
  <si>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</si>
  <si>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</si>
  <si>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</si>
  <si>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</si>
  <si>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</si>
  <si>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</si>
  <si>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</si>
  <si>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</si>
  <si>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</si>
  <si>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</si>
  <si>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</si>
  <si>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</si>
  <si>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</si>
  <si>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</si>
  <si>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</si>
  <si>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</si>
  <si>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</si>
  <si>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</si>
  <si>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</si>
  <si>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</si>
  <si>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</si>
  <si>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</si>
  <si>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</si>
  <si>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</si>
  <si>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</si>
  <si>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</si>
  <si>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</si>
  <si>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</si>
  <si>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</si>
  <si>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</si>
  <si>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</si>
  <si>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</si>
  <si>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</si>
  <si>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</si>
  <si>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</si>
  <si>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</si>
  <si>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</si>
  <si>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</si>
  <si>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</si>
  <si>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</si>
  <si>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</si>
  <si>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</si>
  <si>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</si>
  <si>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</si>
  <si>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</si>
  <si>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</si>
  <si>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</si>
  <si>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</si>
  <si>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</si>
  <si>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</si>
  <si>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</si>
  <si>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</si>
  <si>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</si>
  <si>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</si>
  <si>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</si>
  <si>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</si>
  <si>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</si>
  <si>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</si>
  <si>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</si>
  <si>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</si>
  <si>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</si>
  <si>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</si>
  <si>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</si>
  <si>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</si>
  <si>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</si>
  <si>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</si>
  <si>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</si>
  <si>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</si>
  <si>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</si>
  <si>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</si>
  <si>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</si>
  <si>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</si>
  <si>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</si>
  <si>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</si>
  <si>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</si>
  <si>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</si>
  <si>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</si>
  <si>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</si>
  <si>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</si>
  <si>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</si>
  <si>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</si>
  <si>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</si>
  <si>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</si>
  <si>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</si>
  <si>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</si>
  <si>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</si>
  <si>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</si>
  <si>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</si>
  <si>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</si>
  <si>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</si>
  <si>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</si>
  <si>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</si>
  <si>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</si>
  <si>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</si>
  <si>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</si>
  <si>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</si>
  <si>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</si>
  <si>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</si>
  <si>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</si>
  <si>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</si>
  <si>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</si>
  <si>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</si>
  <si>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</si>
  <si>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</si>
  <si>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</si>
  <si>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</si>
  <si>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</si>
  <si>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</si>
  <si>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</si>
  <si>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</si>
  <si>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</si>
  <si>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</si>
  <si>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</si>
  <si>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</si>
  <si>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</si>
  <si>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</si>
  <si>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</si>
  <si>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</si>
  <si>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</si>
  <si>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</si>
  <si>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</si>
  <si>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</si>
  <si>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</si>
  <si>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</si>
  <si>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</si>
  <si>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</si>
  <si>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</si>
  <si>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</si>
  <si>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</si>
  <si>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</si>
  <si>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</si>
  <si>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</si>
  <si>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</si>
  <si>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</si>
  <si>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</si>
  <si>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</si>
  <si>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</si>
  <si>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</si>
  <si>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</si>
  <si>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</si>
  <si>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</si>
  <si>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</si>
  <si>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</si>
  <si>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</si>
  <si>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</si>
  <si>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</si>
  <si>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</si>
  <si>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</si>
  <si>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</si>
  <si>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</si>
  <si>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</si>
  <si>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</si>
  <si>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</si>
  <si>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</si>
  <si>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</si>
  <si>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</si>
  <si>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</si>
  <si>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</si>
  <si>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</si>
  <si>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</si>
  <si>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</si>
  <si>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</si>
  <si>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</si>
  <si>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</si>
  <si>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</si>
  <si>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</si>
  <si>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</si>
  <si>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</si>
  <si>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</si>
  <si>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</si>
  <si>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</si>
  <si>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</si>
  <si>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</si>
  <si>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</si>
  <si>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</si>
  <si>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</si>
  <si>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</si>
  <si>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</si>
  <si>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</si>
  <si>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</si>
  <si>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</si>
  <si>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</si>
  <si>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</si>
  <si>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</si>
  <si>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</si>
  <si>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</si>
  <si>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</si>
  <si>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</si>
  <si>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</si>
  <si>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</si>
  <si>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</si>
  <si>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</si>
  <si>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</si>
  <si>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</si>
  <si>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</si>
  <si>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</si>
  <si>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</si>
  <si>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</si>
  <si>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</si>
  <si>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</si>
  <si>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</si>
  <si>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</si>
  <si>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</si>
  <si>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</si>
  <si>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</si>
  <si>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</si>
  <si>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</si>
  <si>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</si>
  <si>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</si>
  <si>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</si>
  <si>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</si>
  <si>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</si>
  <si>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</si>
  <si>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</si>
  <si>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</si>
  <si>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</si>
  <si>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</si>
  <si>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</si>
  <si>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</si>
  <si>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</si>
  <si>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</si>
  <si>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</si>
  <si>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</si>
  <si>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</si>
  <si>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</si>
  <si>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</si>
  <si>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</si>
  <si>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</si>
  <si>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</si>
  <si>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</si>
  <si>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</si>
  <si>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</si>
  <si>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</si>
  <si>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</si>
  <si>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</si>
  <si>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</si>
  <si>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</si>
  <si>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</si>
  <si>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</si>
  <si>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</si>
  <si>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</si>
  <si>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</si>
  <si>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</si>
  <si>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</si>
  <si>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</si>
  <si>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</si>
  <si>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</si>
  <si>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</si>
  <si>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</si>
  <si>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</si>
  <si>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</si>
  <si>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</si>
  <si>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</si>
  <si>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</si>
  <si>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</si>
  <si>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</si>
  <si>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</si>
  <si>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</si>
  <si>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</si>
  <si>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</si>
  <si>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</si>
  <si>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</si>
  <si>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</si>
  <si>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</si>
  <si>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</si>
  <si>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</si>
  <si>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</si>
  <si>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</si>
  <si>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</si>
  <si>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</si>
  <si>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</si>
  <si>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</si>
  <si>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</si>
  <si>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</si>
  <si>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</si>
  <si>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</si>
  <si>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</si>
  <si>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</si>
  <si>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</si>
  <si>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</si>
  <si>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</si>
  <si>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</si>
  <si>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</si>
  <si>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</si>
  <si>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</si>
  <si>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</si>
  <si>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</si>
  <si>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</si>
  <si>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</si>
  <si>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</si>
  <si>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</si>
  <si>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</si>
  <si>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</si>
  <si>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</si>
  <si>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</si>
  <si>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</si>
  <si>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</si>
  <si>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</si>
  <si>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</si>
  <si>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</si>
  <si>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</si>
  <si>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</si>
  <si>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</si>
  <si>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</si>
  <si>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</si>
  <si>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</si>
  <si>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</si>
  <si>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</si>
  <si>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</si>
  <si>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</si>
  <si>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</si>
  <si>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</si>
  <si>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</si>
  <si>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</si>
  <si>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</si>
  <si>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</si>
  <si>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</si>
  <si>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</si>
  <si>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</si>
  <si>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</si>
  <si>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</si>
  <si>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</si>
  <si>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</si>
  <si>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</si>
  <si>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</si>
  <si>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</si>
  <si>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</si>
  <si>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</si>
  <si>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</si>
  <si>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</si>
  <si>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</si>
  <si>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</si>
  <si>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</si>
  <si>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</si>
  <si>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</si>
  <si>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</si>
  <si>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</si>
  <si>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</si>
  <si>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</si>
  <si>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</si>
  <si>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</si>
  <si>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</si>
  <si>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</si>
  <si>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</si>
  <si>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</si>
  <si>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</si>
  <si>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</si>
  <si>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</si>
  <si>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</si>
  <si>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</si>
  <si>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</si>
  <si>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</si>
  <si>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</si>
  <si>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</si>
  <si>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</si>
  <si>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</si>
  <si>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</si>
  <si>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</si>
  <si>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</si>
  <si>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</si>
  <si>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</si>
  <si>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</si>
  <si>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</si>
  <si>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</si>
  <si>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</si>
  <si>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</si>
  <si>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</si>
  <si>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</si>
  <si>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</si>
  <si>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</si>
  <si>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</si>
  <si>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</si>
  <si>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</si>
  <si>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</si>
  <si>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</si>
  <si>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</si>
  <si>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</si>
  <si>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</si>
  <si>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</si>
  <si>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</si>
  <si>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</si>
  <si>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</si>
  <si>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</si>
  <si>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</si>
  <si>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</si>
  <si>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</si>
  <si>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</si>
  <si>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</si>
  <si>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</si>
  <si>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</si>
  <si>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</si>
  <si>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</si>
  <si>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</si>
  <si>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</si>
  <si>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</si>
  <si>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</si>
  <si>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</si>
  <si>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</si>
  <si>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</si>
  <si>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</si>
  <si>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</si>
  <si>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</si>
  <si>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</si>
  <si>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</si>
  <si>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</si>
  <si>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</si>
  <si>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</si>
  <si>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</si>
  <si>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</si>
  <si>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</si>
  <si>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</si>
  <si>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</si>
  <si>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</si>
  <si>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</si>
  <si>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</si>
  <si>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</si>
  <si>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</si>
  <si>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</si>
  <si>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</si>
  <si>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</si>
  <si>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</si>
  <si>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</si>
  <si>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</si>
  <si>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</si>
  <si>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</si>
  <si>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</si>
  <si>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</si>
  <si>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</si>
  <si>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</si>
  <si>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</si>
  <si>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</si>
  <si>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</si>
  <si>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</si>
  <si>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</si>
  <si>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</si>
  <si>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</si>
  <si>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</si>
  <si>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</si>
  <si>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</si>
  <si>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</si>
  <si>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</si>
  <si>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</si>
  <si>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</si>
  <si>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</si>
  <si>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</si>
  <si>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</si>
  <si>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</si>
  <si>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</si>
  <si>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</si>
  <si>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</si>
  <si>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</si>
  <si>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</si>
  <si>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</si>
  <si>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</si>
  <si>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</si>
  <si>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</si>
  <si>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</si>
  <si>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</si>
  <si>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</si>
  <si>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</si>
  <si>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</si>
  <si>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</si>
  <si>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</si>
  <si>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</si>
  <si>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</si>
  <si>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</si>
  <si>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</si>
  <si>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</si>
  <si>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</si>
  <si>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</si>
  <si>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</si>
  <si>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</si>
  <si>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</si>
  <si>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</si>
  <si>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</si>
  <si>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</si>
  <si>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</si>
  <si>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</si>
  <si>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</si>
  <si>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</si>
  <si>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</si>
  <si>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</si>
  <si>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</si>
  <si>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</si>
  <si>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</si>
  <si>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</si>
  <si>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</si>
  <si>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</si>
  <si>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</si>
  <si>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</si>
  <si>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</si>
  <si>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</si>
  <si>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</si>
  <si>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</si>
  <si>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</si>
  <si>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</si>
  <si>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</si>
  <si>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</si>
  <si>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</si>
  <si>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</si>
  <si>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</si>
  <si>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</si>
  <si>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</si>
  <si>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</si>
  <si>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</si>
  <si>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</si>
  <si>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</si>
  <si>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</si>
  <si>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</si>
  <si>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</si>
  <si>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</si>
  <si>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</si>
  <si>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</si>
  <si>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</si>
  <si>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</si>
  <si>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</si>
  <si>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</si>
  <si>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</si>
  <si>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</si>
  <si>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</si>
  <si>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</si>
  <si>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</si>
  <si>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</si>
  <si>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</si>
  <si>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</si>
  <si>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</si>
  <si>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</si>
  <si>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</si>
  <si>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</si>
  <si>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</si>
  <si>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</si>
  <si>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</si>
  <si>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</si>
  <si>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</si>
  <si>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</si>
  <si>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</si>
  <si>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</si>
  <si>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</si>
  <si>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</si>
  <si>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</si>
  <si>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</si>
  <si>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</si>
  <si>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</si>
  <si>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</si>
  <si>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</si>
  <si>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</si>
  <si>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</si>
  <si>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</si>
  <si>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</si>
  <si>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</si>
  <si>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</si>
  <si>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</si>
  <si>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</si>
  <si>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</si>
  <si>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</si>
  <si>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</si>
  <si>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</si>
  <si>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</si>
  <si>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</si>
  <si>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</si>
  <si>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</si>
  <si>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</si>
  <si>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</si>
  <si>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</si>
  <si>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</si>
  <si>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</si>
  <si>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</si>
  <si>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</si>
  <si>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</si>
  <si>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</si>
  <si>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</si>
  <si>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</si>
  <si>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</si>
  <si>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</si>
  <si>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</si>
  <si>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</si>
  <si>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</si>
  <si>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</si>
  <si>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</si>
  <si>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</si>
  <si>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</si>
  <si>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</si>
  <si>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</si>
  <si>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</si>
  <si>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</si>
  <si>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</si>
  <si>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</si>
  <si>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</si>
  <si>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</si>
  <si>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</si>
  <si>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</si>
  <si>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</si>
  <si>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</si>
  <si>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</si>
  <si>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</si>
  <si>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</si>
  <si>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</si>
  <si>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</si>
  <si>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</si>
  <si>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</si>
  <si>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</si>
  <si>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</si>
  <si>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</si>
  <si>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</si>
  <si>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</si>
  <si>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</si>
  <si>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</si>
  <si>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</si>
  <si>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</si>
  <si>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</si>
  <si>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</si>
  <si>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</si>
  <si>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</si>
  <si>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</si>
  <si>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</si>
  <si>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</si>
  <si>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</si>
  <si>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</si>
  <si>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</si>
  <si>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</si>
  <si>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</si>
  <si>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</si>
  <si>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</si>
  <si>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</si>
  <si>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</si>
  <si>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</si>
  <si>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</si>
  <si>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</si>
  <si>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</si>
  <si>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</si>
  <si>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</si>
  <si>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</si>
  <si>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</si>
  <si>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</si>
  <si>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</si>
  <si>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</si>
  <si>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</si>
  <si>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</si>
  <si>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</si>
  <si>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</si>
  <si>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</si>
  <si>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</si>
  <si>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</si>
  <si>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</si>
  <si>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</si>
  <si>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</si>
  <si>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</si>
  <si>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</si>
  <si>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</si>
  <si>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</si>
  <si>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</si>
  <si>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</si>
  <si>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</si>
  <si>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</si>
  <si>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</si>
  <si>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</si>
  <si>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</si>
  <si>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</si>
  <si>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</si>
  <si>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</si>
  <si>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</si>
  <si>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</si>
  <si>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</si>
  <si>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</si>
  <si>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</si>
  <si>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</si>
  <si>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</si>
  <si>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</si>
  <si>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</si>
  <si>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</si>
  <si>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</si>
  <si>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</si>
  <si>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</si>
  <si>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</si>
  <si>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</si>
  <si>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</si>
  <si>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</si>
  <si>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</si>
  <si>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</si>
  <si>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</si>
  <si>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</si>
  <si>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</si>
  <si>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</si>
  <si>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</si>
  <si>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</si>
  <si>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</si>
  <si>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</si>
  <si>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</si>
  <si>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</si>
  <si>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</si>
  <si>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</si>
  <si>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</si>
  <si>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</si>
  <si>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</si>
  <si>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</si>
  <si>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</si>
  <si>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</si>
  <si>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</si>
  <si>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</si>
  <si>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</si>
  <si>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</si>
  <si>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</si>
  <si>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</si>
  <si>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</si>
  <si>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</si>
  <si>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</si>
  <si>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</si>
  <si>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</si>
  <si>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</si>
  <si>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</si>
  <si>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</si>
  <si>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</si>
  <si>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</si>
  <si>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</si>
  <si>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</si>
  <si>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</si>
  <si>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</si>
  <si>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</si>
  <si>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</si>
  <si>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</si>
  <si>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</si>
  <si>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</si>
  <si>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</si>
  <si>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</si>
  <si>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</si>
  <si>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</si>
  <si>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</si>
  <si>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</si>
  <si>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</si>
  <si>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</si>
  <si>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</si>
  <si>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</si>
  <si>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</si>
  <si>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</si>
  <si>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</si>
  <si>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</si>
  <si>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</si>
  <si>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</si>
  <si>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</si>
  <si>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</si>
  <si>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</si>
  <si>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</si>
  <si>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</si>
  <si>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</si>
  <si>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</si>
  <si>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</si>
  <si>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</si>
  <si>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</si>
  <si>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</si>
  <si>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</si>
  <si>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</si>
  <si>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</si>
  <si>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</si>
  <si>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</si>
  <si>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</si>
  <si>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</si>
  <si>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</si>
  <si>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</si>
  <si>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</si>
  <si>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</si>
  <si>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</si>
  <si>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</si>
  <si>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</si>
  <si>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</si>
  <si>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</si>
  <si>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</si>
  <si>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</si>
  <si>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</si>
  <si>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</si>
  <si>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</si>
  <si>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</si>
  <si>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</si>
  <si>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</si>
  <si>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</si>
  <si>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</si>
  <si>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</si>
  <si>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</si>
  <si>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</si>
  <si>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</si>
  <si>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</si>
  <si>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</si>
  <si>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</si>
  <si>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</si>
  <si>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</si>
  <si>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</si>
  <si>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</si>
  <si>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</si>
  <si>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</si>
  <si>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</si>
  <si>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</si>
  <si>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</si>
  <si>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</si>
  <si>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</si>
  <si>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</si>
  <si>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</si>
  <si>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</si>
  <si>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</si>
  <si>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</si>
  <si>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</si>
  <si>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</si>
  <si>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</si>
  <si>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</si>
  <si>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</si>
  <si>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</si>
  <si>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</si>
  <si>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</si>
  <si>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</si>
  <si>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</si>
  <si>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</si>
  <si>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</si>
  <si>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</si>
  <si>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</si>
  <si>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</si>
  <si>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</si>
  <si>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</si>
  <si>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</si>
  <si>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</si>
  <si>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</si>
  <si>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</si>
  <si>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</si>
  <si>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</si>
  <si>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</si>
  <si>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</si>
  <si>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</si>
  <si>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</si>
  <si>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</si>
  <si>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</si>
  <si>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</si>
  <si>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</si>
  <si>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</si>
  <si>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</si>
  <si>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</si>
  <si>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</si>
  <si>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</si>
  <si>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</si>
  <si>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</si>
  <si>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</si>
  <si>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</si>
  <si>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</si>
  <si>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</si>
  <si>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</si>
  <si>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</si>
  <si>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</si>
  <si>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</si>
  <si>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</si>
  <si>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</si>
  <si>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</si>
  <si>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</si>
  <si>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</si>
  <si>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</si>
  <si>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</si>
  <si>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</si>
  <si>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</si>
  <si>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</si>
  <si>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</si>
  <si>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</si>
  <si>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</si>
  <si>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</si>
  <si>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</si>
  <si>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</si>
  <si>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</si>
  <si>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</si>
  <si>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</si>
  <si>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</si>
  <si>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</si>
  <si>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</si>
  <si>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</si>
  <si>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</si>
  <si>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</si>
  <si>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</si>
  <si>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</si>
  <si>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</si>
  <si>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</si>
  <si>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</si>
  <si>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</si>
  <si>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</si>
  <si>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</si>
  <si>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</si>
  <si>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</si>
  <si>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</si>
  <si>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</si>
  <si>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</si>
  <si>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</si>
  <si>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</si>
  <si>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</si>
  <si>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</si>
  <si>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</si>
  <si>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</si>
  <si>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</si>
  <si>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</si>
  <si>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</si>
  <si>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</si>
  <si>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</si>
  <si>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</si>
  <si>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</si>
  <si>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</si>
  <si>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</si>
  <si>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</si>
  <si>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</si>
  <si>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</si>
  <si>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</si>
  <si>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</si>
  <si>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</si>
  <si>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</si>
  <si>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</si>
  <si>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</si>
  <si>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</si>
  <si>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</si>
  <si>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</si>
  <si>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</si>
  <si>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</si>
  <si>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</si>
  <si>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</si>
  <si>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</si>
  <si>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</si>
  <si>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</si>
  <si>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</si>
  <si>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</si>
  <si>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</si>
  <si>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</si>
  <si>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</si>
  <si>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</si>
  <si>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</si>
  <si>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</si>
  <si>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</si>
  <si>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</si>
  <si>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</si>
  <si>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</si>
  <si>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</si>
  <si>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</si>
  <si>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</si>
  <si>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</si>
  <si>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</si>
  <si>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</si>
  <si>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</si>
  <si>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</si>
  <si>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</si>
  <si>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</si>
  <si>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</si>
  <si>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</si>
  <si>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</si>
  <si>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</si>
  <si>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</si>
  <si>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</si>
  <si>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</si>
  <si>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</si>
  <si>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</si>
  <si>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</si>
  <si>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</si>
  <si>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</si>
  <si>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</si>
  <si>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</si>
  <si>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</si>
  <si>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</si>
  <si>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</si>
  <si>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</si>
  <si>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</si>
  <si>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</si>
  <si>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</si>
  <si>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</si>
  <si>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</si>
  <si>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</si>
  <si>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</si>
  <si>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</si>
  <si>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</si>
  <si>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</si>
  <si>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</si>
  <si>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</si>
  <si>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</si>
  <si>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</si>
  <si>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</si>
  <si>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</si>
  <si>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</si>
  <si>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</si>
  <si>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</si>
  <si>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</si>
  <si>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</si>
  <si>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</si>
  <si>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</si>
  <si>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</si>
  <si>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</si>
  <si>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</si>
  <si>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</si>
  <si>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</si>
  <si>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</si>
  <si>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</si>
  <si>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</si>
  <si>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</si>
  <si>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</si>
  <si>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</si>
  <si>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</si>
  <si>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</si>
  <si>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</si>
  <si>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</si>
  <si>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</si>
  <si>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</si>
  <si>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</si>
  <si>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</si>
  <si>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</si>
  <si>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</si>
  <si>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</si>
  <si>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</si>
  <si>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</si>
  <si>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</si>
  <si>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</si>
  <si>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</si>
  <si>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</si>
  <si>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</si>
  <si>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</si>
  <si>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</si>
  <si>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</si>
  <si>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</si>
  <si>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</si>
  <si>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</si>
  <si>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</si>
  <si>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</si>
  <si>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</si>
  <si>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</si>
  <si>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</si>
  <si>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</si>
  <si>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</si>
  <si>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</si>
  <si>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</si>
  <si>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</si>
  <si>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</si>
  <si>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</si>
  <si>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</si>
  <si>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</si>
  <si>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</si>
  <si>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</si>
  <si>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</si>
  <si>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</si>
  <si>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</si>
  <si>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</si>
  <si>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</si>
  <si>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</si>
  <si>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</si>
  <si>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</si>
  <si>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</si>
  <si>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</si>
  <si>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</si>
  <si>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</si>
  <si>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</si>
  <si>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</si>
  <si>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</si>
  <si>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</si>
  <si>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</si>
  <si>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</si>
  <si>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</si>
  <si>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</si>
  <si>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</si>
  <si>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</si>
  <si>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</si>
  <si>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</si>
  <si>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</si>
  <si>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</si>
  <si>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</si>
  <si>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</si>
  <si>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</si>
  <si>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</si>
  <si>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</si>
  <si>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</si>
  <si>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</si>
  <si>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</si>
  <si>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</si>
  <si>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</si>
  <si>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</si>
  <si>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</si>
  <si>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</si>
  <si>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</si>
  <si>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</si>
  <si>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</si>
  <si>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</si>
  <si>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</si>
  <si>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</si>
  <si>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</si>
  <si>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</si>
  <si>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</si>
  <si>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</si>
  <si>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</si>
  <si>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</si>
  <si>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</si>
  <si>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</si>
  <si>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</si>
  <si>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</si>
  <si>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</si>
  <si>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</si>
  <si>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</si>
  <si>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</si>
  <si>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</si>
  <si>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</si>
  <si>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</si>
  <si>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</si>
  <si>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</si>
  <si>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</si>
  <si>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</si>
  <si>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</si>
  <si>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</si>
  <si>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</si>
  <si>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</si>
  <si>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</si>
  <si>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</si>
  <si>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</si>
  <si>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</si>
  <si>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</si>
  <si>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</si>
  <si>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</si>
  <si>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</si>
  <si>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</si>
  <si>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</si>
  <si>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</si>
  <si>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</si>
  <si>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</si>
  <si>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</si>
  <si>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</si>
  <si>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</si>
  <si>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</si>
  <si>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</si>
  <si>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</si>
  <si>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</si>
  <si>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</si>
  <si>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</si>
  <si>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</si>
  <si>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</si>
  <si>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</si>
  <si>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</si>
  <si>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</si>
  <si>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</si>
  <si>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</si>
  <si>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</si>
  <si>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</si>
  <si>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</si>
  <si>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</si>
  <si>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</si>
  <si>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</si>
  <si>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</si>
  <si>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</si>
  <si>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</si>
  <si>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</si>
  <si>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</si>
  <si>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</si>
  <si>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</si>
  <si>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</si>
  <si>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</si>
  <si>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</si>
  <si>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</si>
  <si>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</si>
  <si>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</si>
  <si>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</si>
  <si>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</si>
  <si>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</si>
  <si>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</si>
  <si>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</si>
  <si>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</si>
  <si>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</si>
  <si>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</si>
  <si>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</si>
  <si>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</si>
  <si>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</si>
  <si>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</si>
  <si>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</si>
  <si>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</si>
  <si>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</si>
  <si>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</si>
  <si>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</si>
  <si>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</si>
  <si>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</si>
  <si>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</si>
  <si>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</si>
  <si>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</si>
  <si>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</si>
  <si>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</si>
  <si>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</si>
  <si>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</si>
  <si>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</si>
  <si>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</si>
  <si>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</si>
  <si>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</si>
  <si>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</si>
  <si>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</si>
  <si>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</si>
  <si>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</si>
  <si>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</si>
  <si>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</si>
  <si>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</si>
  <si>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</si>
  <si>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</si>
  <si>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</si>
  <si>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</si>
  <si>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</si>
  <si>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</si>
  <si>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</si>
  <si>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</si>
  <si>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</si>
  <si>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</si>
  <si>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</si>
  <si>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</si>
  <si>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</si>
  <si>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</si>
  <si>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</si>
  <si>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</si>
  <si>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</si>
  <si>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</si>
  <si>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</si>
  <si>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</si>
  <si>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</si>
  <si>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</si>
  <si>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</si>
  <si>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</si>
  <si>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</si>
  <si>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</si>
  <si>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</si>
  <si>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</si>
  <si>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</si>
  <si>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</si>
  <si>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</si>
  <si>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</si>
  <si>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</si>
  <si>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</si>
  <si>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</si>
  <si>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</si>
  <si>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</si>
  <si>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</si>
  <si>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</si>
  <si>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</si>
  <si>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</si>
  <si>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</si>
  <si>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</si>
  <si>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</si>
  <si>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</si>
  <si>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</si>
  <si>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</si>
  <si>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</si>
  <si>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</si>
  <si>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</si>
  <si>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</si>
  <si>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</si>
  <si>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</si>
  <si>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</si>
  <si>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</si>
  <si>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</si>
  <si>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</si>
  <si>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</si>
  <si>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</si>
  <si>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</si>
  <si>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</si>
  <si>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</si>
  <si>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</si>
  <si>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</si>
  <si>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</si>
  <si>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</si>
  <si>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</si>
  <si>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</si>
  <si>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</si>
  <si>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</si>
  <si>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</si>
  <si>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</si>
  <si>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</si>
  <si>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</si>
  <si>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</si>
  <si>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</si>
  <si>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</si>
  <si>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</si>
  <si>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</si>
  <si>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</si>
  <si>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</si>
  <si>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</si>
  <si>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</si>
  <si>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</si>
  <si>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</si>
  <si>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</si>
  <si>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</si>
  <si>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</si>
  <si>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</si>
  <si>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</si>
  <si>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</si>
  <si>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</si>
  <si>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</si>
  <si>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</si>
  <si>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</si>
  <si>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</si>
  <si>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</si>
  <si>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</si>
  <si>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</si>
  <si>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</si>
  <si>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</si>
  <si>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</si>
  <si>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</si>
  <si>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</si>
  <si>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</si>
  <si>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</si>
  <si>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</si>
  <si>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</si>
  <si>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</si>
  <si>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</si>
  <si>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</si>
  <si>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</si>
  <si>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</si>
  <si>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</si>
  <si>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</si>
  <si>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</si>
  <si>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</si>
  <si>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</si>
  <si>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</si>
  <si>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</si>
  <si>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</si>
  <si>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</si>
  <si>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</si>
  <si>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</si>
  <si>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</si>
  <si>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</si>
  <si>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</si>
  <si>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</si>
  <si>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</si>
  <si>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</si>
  <si>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</si>
  <si>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</si>
  <si>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</si>
  <si>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</si>
  <si>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</si>
  <si>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</si>
  <si>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</si>
  <si>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</si>
  <si>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</si>
  <si>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</si>
  <si>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</si>
  <si>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</si>
  <si>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</si>
  <si>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</si>
  <si>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</si>
  <si>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</si>
  <si>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</si>
  <si>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</si>
  <si>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</si>
  <si>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</si>
  <si>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</si>
  <si>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</si>
  <si>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</si>
  <si>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</si>
  <si>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</si>
  <si>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</si>
  <si>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</si>
  <si>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</si>
  <si>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</si>
  <si>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</si>
  <si>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</si>
  <si>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</si>
  <si>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</si>
  <si>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</si>
  <si>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</si>
  <si>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</si>
  <si>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</si>
  <si>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</si>
  <si>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</si>
  <si>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</si>
  <si>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</si>
  <si>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</si>
  <si>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</si>
  <si>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</si>
  <si>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</si>
  <si>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</si>
  <si>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</si>
  <si>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</si>
  <si>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</si>
  <si>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</si>
  <si>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</si>
  <si>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</si>
  <si>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</si>
  <si>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</si>
  <si>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</si>
  <si>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</si>
  <si>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</si>
  <si>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</si>
  <si>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</si>
  <si>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</si>
  <si>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</si>
  <si>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</si>
  <si>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</si>
  <si>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</si>
  <si>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</si>
  <si>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</si>
  <si>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</si>
  <si>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</si>
  <si>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</si>
  <si>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</si>
  <si>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</si>
  <si>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</si>
  <si>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</si>
  <si>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</si>
  <si>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</si>
  <si>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</si>
  <si>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</si>
  <si>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</si>
  <si>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</si>
  <si>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</si>
  <si>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</si>
  <si>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</si>
  <si>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</si>
  <si>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</si>
  <si>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</si>
  <si>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</si>
  <si>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</si>
  <si>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</si>
  <si>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</si>
  <si>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</si>
  <si>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</si>
  <si>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</si>
  <si>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</si>
  <si>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</si>
  <si>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</si>
  <si>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</si>
  <si>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</si>
  <si>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</si>
  <si>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</si>
  <si>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</si>
  <si>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</si>
  <si>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</si>
  <si>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</si>
  <si>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</si>
  <si>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</si>
  <si>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</si>
  <si>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</si>
  <si>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</si>
  <si>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</si>
  <si>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</si>
  <si>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</si>
  <si>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</si>
  <si>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</si>
  <si>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</si>
  <si>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</si>
  <si>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</si>
  <si>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</si>
  <si>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</si>
  <si>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</si>
  <si>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</si>
  <si>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</si>
  <si>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</si>
  <si>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</si>
  <si>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</si>
  <si>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</si>
  <si>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</si>
  <si>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</si>
  <si>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</si>
  <si>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</si>
  <si>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</si>
  <si>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</si>
  <si>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</si>
  <si>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</si>
  <si>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</si>
  <si>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</si>
  <si>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</si>
  <si>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</si>
  <si>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</si>
  <si>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</si>
  <si>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</si>
  <si>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</si>
  <si>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</si>
  <si>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</si>
  <si>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</si>
  <si>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</si>
  <si>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</si>
  <si>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</si>
  <si>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</si>
  <si>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</si>
  <si>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</si>
  <si>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</si>
  <si>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</si>
  <si>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</si>
  <si>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</si>
  <si>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</si>
  <si>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</si>
  <si>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</si>
  <si>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</si>
  <si>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</si>
  <si>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</si>
  <si>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</si>
  <si>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</si>
  <si>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</si>
  <si>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</si>
  <si>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</si>
  <si>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</si>
  <si>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</si>
  <si>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</si>
  <si>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</si>
  <si>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</si>
  <si>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</si>
  <si>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</si>
  <si>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</si>
  <si>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</si>
  <si>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</si>
  <si>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</si>
  <si>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</si>
  <si>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</si>
  <si>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</si>
  <si>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</si>
  <si>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</si>
  <si>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</si>
  <si>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</si>
  <si>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</si>
  <si>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</si>
  <si>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</si>
  <si>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</si>
  <si>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</si>
  <si>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</si>
  <si>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</si>
  <si>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</si>
  <si>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</si>
  <si>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</si>
  <si>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</si>
  <si>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</si>
  <si>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</si>
  <si>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</si>
  <si>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</si>
  <si>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</si>
  <si>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</si>
  <si>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</si>
  <si>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</si>
  <si>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</si>
  <si>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</si>
  <si>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</si>
  <si>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</si>
  <si>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</si>
  <si>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</si>
  <si>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</si>
  <si>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</si>
  <si>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</si>
  <si>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</si>
  <si>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</si>
  <si>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</si>
  <si>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</si>
  <si>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</si>
  <si>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</si>
  <si>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</si>
  <si>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</si>
  <si>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</si>
  <si>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</si>
  <si>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</si>
  <si>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</si>
  <si>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</si>
  <si>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</si>
  <si>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</si>
  <si>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</si>
  <si>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</si>
  <si>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</si>
  <si>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</si>
  <si>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</si>
  <si>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</si>
  <si>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</si>
  <si>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</si>
  <si>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</si>
  <si>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</si>
  <si>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</si>
  <si>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</si>
  <si>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</si>
  <si>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</si>
  <si>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</si>
  <si>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</si>
  <si>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</si>
  <si>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</si>
  <si>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</si>
  <si>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</si>
  <si>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</si>
  <si>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</si>
  <si>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</si>
  <si>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</si>
  <si>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</si>
  <si>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</si>
  <si>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</si>
  <si>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</si>
  <si>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</si>
  <si>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</si>
  <si>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</si>
  <si>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</si>
  <si>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</si>
  <si>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</si>
  <si>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</si>
  <si>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</si>
  <si>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</si>
  <si>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</si>
  <si>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</si>
  <si>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</si>
  <si>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</si>
  <si>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</si>
  <si>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</si>
  <si>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</si>
  <si>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</si>
  <si>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</si>
  <si>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</si>
  <si>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</si>
  <si>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</si>
  <si>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</si>
  <si>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</si>
  <si>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</si>
  <si>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</si>
  <si>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</si>
  <si>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</si>
  <si>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</si>
  <si>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</si>
  <si>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</si>
  <si>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</si>
  <si>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</si>
  <si>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</si>
  <si>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</si>
  <si>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</si>
  <si>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</si>
  <si>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</si>
  <si>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</si>
  <si>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</si>
  <si>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</si>
  <si>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</si>
  <si>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</si>
  <si>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</si>
  <si>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</si>
  <si>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</si>
  <si>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</si>
  <si>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</si>
  <si>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</si>
  <si>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</si>
  <si>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</si>
  <si>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</si>
  <si>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</si>
  <si>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</si>
  <si>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</si>
  <si>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</si>
  <si>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</si>
  <si>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</si>
  <si>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</si>
  <si>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</si>
  <si>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</si>
  <si>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</si>
  <si>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</si>
  <si>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</si>
  <si>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</si>
  <si>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</si>
  <si>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</si>
  <si>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</si>
  <si>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</si>
  <si>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</si>
  <si>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</si>
  <si>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</si>
  <si>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</si>
  <si>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</si>
  <si>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</si>
  <si>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</si>
  <si>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</si>
  <si>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</si>
  <si>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</si>
  <si>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</si>
  <si>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</si>
  <si>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</si>
  <si>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</si>
  <si>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</si>
  <si>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</si>
  <si>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</si>
  <si>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</si>
  <si>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</si>
  <si>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</si>
  <si>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</si>
  <si>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</si>
  <si>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</si>
  <si>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</si>
  <si>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</si>
  <si>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</si>
  <si>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</si>
  <si>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</si>
  <si>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</si>
  <si>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</si>
  <si>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</si>
  <si>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</si>
  <si>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</si>
  <si>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</si>
  <si>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</si>
  <si>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</si>
  <si>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</si>
  <si>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</si>
  <si>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</si>
  <si>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</si>
  <si>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</si>
  <si>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</si>
  <si>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</si>
  <si>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</si>
  <si>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</si>
  <si>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</si>
  <si>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</si>
  <si>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</si>
  <si>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</si>
  <si>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</si>
  <si>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</si>
  <si>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</si>
  <si>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</si>
  <si>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</si>
  <si>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</si>
  <si>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</si>
  <si>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</si>
  <si>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</si>
  <si>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</si>
  <si>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</si>
  <si>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</si>
  <si>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</si>
  <si>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</si>
  <si>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</si>
  <si>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</si>
  <si>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</si>
  <si>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</si>
  <si>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</si>
  <si>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</si>
  <si>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</si>
  <si>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</si>
  <si>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</si>
  <si>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</si>
  <si>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</si>
  <si>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</si>
  <si>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</si>
  <si>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</si>
  <si>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</si>
  <si>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</si>
  <si>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</si>
  <si>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</si>
  <si>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</si>
  <si>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</si>
  <si>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</si>
  <si>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</si>
  <si>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</si>
  <si>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</si>
  <si>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</si>
  <si>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</si>
  <si>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</si>
  <si>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</si>
  <si>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</si>
  <si>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</si>
  <si>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</si>
  <si>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</si>
  <si>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</si>
  <si>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</si>
  <si>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</si>
  <si>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</si>
  <si>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</si>
  <si>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</si>
  <si>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</si>
  <si>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</si>
  <si>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</si>
  <si>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</si>
  <si>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</si>
  <si>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</si>
  <si>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</si>
  <si>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</si>
  <si>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</si>
  <si>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</si>
  <si>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</si>
  <si>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</si>
  <si>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PCM-20251026-00001173</t>
  </si>
  <si>
    <t xml:space="preserve">Restored by PG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</si>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</sst>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9" totalsRowShown="0" headerRowDxfId="157" dataDxfId="156" headerRowBorderDxfId="154" tableBorderDxfId="155" totalsRowBorderDxfId="153">
  <autoFilter ref="A1:CJ21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293.626802314815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13.131813888889155</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0.14885092592885485</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45956.575228240741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45956.575228240741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45956.575228240741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45956.575228240741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45956.575228240741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45956.575228240741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45956.575228240741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45956.575228240741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45956.575228240741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45956.575228240741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45956.575228240741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45956.575228240741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45956.575228240741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45956.575228240741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45956.575228240741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45956.575228240741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45956.575228240741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45956.575228240741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45956.575228240741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45956.575228240741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45956.575228240741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45956.575228240741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45956.575228240741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45956.575228240741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45956.575228240741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45956.575228240741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45956.575228240741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45956.575228240741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45956.575228240741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45956.575228240741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45956.575228240741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45956.575228240741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45956.575228240741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45956.575228240741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45956.575228240741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45956.575228240741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45956.575228240741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45956.575228240741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45956.575228240741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45956.575228240741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45956.575228240741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45956.575228240741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45956.575228240741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45956.575228240741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45956.575228240741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45956.575228240741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45956.575228240741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45956.575228240741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45956.575228240741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45956.575228240741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45956.575228240741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45956.575228240741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45956.575228240741</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45956.575228240741</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EB3D3644-65FC-47CA-811C-5EBB7DF8E861}"/>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9"/>
  <sheetViews>
    <sheetView tabSelected="1"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131.57539027777966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12.079452777776169</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26206</v>
      </c>
      <c r="E5" s="87" t="s">
        <v>38998</v>
      </c>
      <c r="F5" s="115">
        <v>45956.535439814812</v>
      </c>
      <c r="G5" s="116">
        <f ca="1">IFERROR(NOW()-F5,"-")</f>
        <v>3.9788425929145887E-2</v>
      </c>
      <c r="H5" s="115">
        <v>45956.530578703707</v>
      </c>
      <c r="I5" s="18" t="str">
        <f>IFERROR(VLOOKUP(D5,DB!A:F,6,0),"")</f>
        <v>SCECO</v>
      </c>
      <c r="J5" s="18" t="str">
        <f>IFERROR(VLOOKUP(D5,DB!A:G,7,0),"")</f>
        <v>Weak</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R2</v>
      </c>
      <c r="C6" s="18"/>
      <c r="D6" s="19" t="s">
        <v>27378</v>
      </c>
      <c r="E6" s="114"/>
      <c r="F6" s="115"/>
      <c r="G6" s="116">
        <f ca="1">IFERROR(NOW()-F6,"-")</f>
        <v>45956.575228240741</v>
      </c>
      <c r="H6" s="115"/>
      <c r="I6" s="18" t="str">
        <f>IFERROR(VLOOKUP(D6,DB!A:F,6,0),"")</f>
        <v>SCECO</v>
      </c>
      <c r="J6" s="18" t="str">
        <f>IFERROR(VLOOKUP(D6,DB!A:G,7,0),"")</f>
        <v>Vandalized</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45956.575228240741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63"/>
      <c r="E8" s="114"/>
      <c r="F8" s="115"/>
      <c r="G8" s="116">
        <f ca="1">IFERROR(NOW()-F8,"-")</f>
        <v>45956.575228240741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45956.575228240741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45956.575228240741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17718</v>
      </c>
      <c r="E11" s="114"/>
      <c r="F11" s="115"/>
      <c r="G11" s="116">
        <f ca="1">IFERROR(NOW()-F11,"-")</f>
        <v>45956.575228240741</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45956.575228240741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45956.575228240741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45956.575228240741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45956.575228240741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45956.575228240741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45956.575228240741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45956.575228240741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45956.575228240741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45956.575228240741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45956.575228240741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45956.575228240741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45956.575228240741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45956.575228240741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45956.575228240741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45956.575228240741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45956.575228240741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45956.575228240741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45956.575228240741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45956.575228240741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45956.575228240741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45956.575228240741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45956.575228240741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45956.575228240741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45956.575228240741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45956.575228240741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45956.575228240741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45956.575228240741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45956.575228240741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45956.575228240741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45956.575228240741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45956.575228240741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45956.575228240741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45956.575228240741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45956.575228240741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45956.575228240741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45956.575228240741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45956.575228240741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45956.575228240741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45956.575228240741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45956.575228240741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45956.575228240741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45956.575228240741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45956.575228240741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45956.575228240741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45956.575228240741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45956.575228240741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45956.575228240741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45956.575228240741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45956.575228240741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45956.575228240741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45956.575228240741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45956.575228240741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45956.575228240741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45956.575228240741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45956.575228240741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45956.575228240741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45956.575228240741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45956.575228240741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45956.575228240741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45956.575228240741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45956.575228240741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45956.575228240741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45956.575228240741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61"/>
      <c r="B75" s="162" t="str">
        <f>IFERROR(VLOOKUP(D75,DB!A:K,11,0),"")</f>
        <v/>
      </c>
      <c r="C75" s="162"/>
      <c r="D75" s="162"/>
      <c r="E75" s="163"/>
      <c r="F75" s="164"/>
      <c r="G75" s="165">
        <f ca="1">IFERROR(NOW()-F75,"-")</f>
        <v>45956.575228240741</v>
      </c>
      <c r="H75" s="164"/>
      <c r="I75" s="162" t="str">
        <f>IFERROR(VLOOKUP(D75,DB!A:F,6,0),"")</f>
        <v/>
      </c>
      <c r="J75" s="162" t="str">
        <f>IFERROR(VLOOKUP(D75,DB!A:G,7,0),"")</f>
        <v/>
      </c>
      <c r="K75" s="166"/>
      <c r="L75" s="162" t="str">
        <f>IFERROR(VLOOKUP(D75,DB!A:I,9,0),"")</f>
        <v/>
      </c>
      <c r="M75" s="162"/>
      <c r="N75" s="162"/>
      <c r="O75" s="162"/>
      <c r="P75" s="162"/>
      <c r="Q75" s="162"/>
      <c r="R75" s="162"/>
      <c r="S75" s="162"/>
      <c r="T75" s="162"/>
      <c r="U75" s="162"/>
      <c r="V75" s="162"/>
      <c r="W75" s="162"/>
      <c r="X75" s="162"/>
      <c r="Y75" s="162"/>
      <c r="Z75" s="162"/>
      <c r="AA75" s="162"/>
      <c r="AB75" s="162"/>
      <c r="AC75" s="162"/>
      <c r="AD75" s="162"/>
      <c r="AE75" s="162"/>
      <c r="AF75" s="162"/>
      <c r="AG75" s="162"/>
      <c r="AH75" s="162"/>
      <c r="AI75" s="162"/>
      <c r="AJ75" s="162"/>
      <c r="AK75" s="162"/>
      <c r="AL75" s="162"/>
      <c r="AM75" s="162"/>
      <c r="AN75" s="162"/>
      <c r="AO75" s="162"/>
      <c r="AP75" s="162"/>
      <c r="AQ75" s="162"/>
      <c r="AR75" s="162"/>
      <c r="AS75" s="162"/>
      <c r="AT75" s="162"/>
      <c r="AU75" s="162"/>
      <c r="AV75" s="162"/>
      <c r="AW75" s="162"/>
      <c r="AX75" s="162"/>
      <c r="AY75" s="162"/>
      <c r="AZ75" s="162"/>
      <c r="BA75" s="162"/>
      <c r="BB75" s="162"/>
      <c r="BC75" s="162"/>
      <c r="BD75" s="162"/>
      <c r="BE75" s="162"/>
      <c r="BF75" s="162"/>
      <c r="BG75" s="162"/>
      <c r="BH75" s="162"/>
      <c r="BI75" s="162"/>
      <c r="BJ75" s="162"/>
      <c r="BK75" s="162"/>
      <c r="BL75" s="162"/>
      <c r="BM75" s="162"/>
      <c r="BN75" s="162"/>
      <c r="BO75" s="162"/>
      <c r="BP75" s="162"/>
      <c r="BQ75" s="162"/>
      <c r="BR75" s="162"/>
      <c r="BS75" s="162"/>
      <c r="BT75" s="162"/>
      <c r="BU75" s="162"/>
      <c r="BV75" s="162"/>
      <c r="BW75" s="162"/>
      <c r="BX75" s="162"/>
      <c r="BY75" s="162"/>
      <c r="BZ75" s="162"/>
      <c r="CA75" s="162"/>
      <c r="CB75" s="162"/>
      <c r="CC75" s="162"/>
      <c r="CD75" s="162"/>
      <c r="CE75" s="162"/>
      <c r="CF75" s="162"/>
      <c r="CG75" s="162"/>
      <c r="CH75" s="162"/>
      <c r="CI75" s="162"/>
      <c r="CJ75" s="167"/>
    </row>
    <row r="76" spans="1:88" ht="31.5" customHeight="1">
      <c r="A76" s="113"/>
      <c r="B76" s="18" t="str">
        <f>IFERROR(VLOOKUP(D76,DB!A:K,11,0),"")</f>
        <v/>
      </c>
      <c r="C76" s="18"/>
      <c r="D76" s="18"/>
      <c r="E76" s="114"/>
      <c r="F76" s="115"/>
      <c r="G76" s="116">
        <f ca="1">IFERROR(NOW()-F76,"-")</f>
        <v>45956.575228240741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45956.575228240741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45956.575228240741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45956.575228240741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45956.575228240741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45956.575228240741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45956.575228240741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45956.575228240741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45956.575228240741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45956.575228240741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45956.575228240741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45956.575228240741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45956.575228240741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45956.575228240741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45956.575228240741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45956.575228240741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45956.575228240741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45956.575228240741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45956.575228240741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45956.575228240741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45956.575228240741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45956.575228240741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45956.575228240741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45956.575228240741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45956.575228240741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45956.575228240741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45956.575228240741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45956.575228240741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45956.575228240741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45956.575228240741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45956.575228240741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45956.575228240741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45956.575228240741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45956.575228240741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45956.575228240741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45956.575228240741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45956.575228240741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45956.575228240741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45956.575228240741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45956.575228240741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45956.575228240741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45956.575228240741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45956.575228240741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45956.575228240741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45956.575228240741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45956.575228240741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45956.575228240741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45956.575228240741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45956.575228240741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45956.575228240741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45956.575228240741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45956.575228240741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45956.575228240741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45956.575228240741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45956.575228240741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45956.575228240741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45956.575228240741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45956.575228240741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45956.575228240741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45956.575228240741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45956.575228240741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45956.575228240741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45956.575228240741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45956.575228240741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45956.575228240741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45956.575228240741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45956.575228240741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45956.575228240741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45956.575228240741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45956.575228240741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45956.575228240741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45956.575228240741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45956.575228240741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45956.575228240741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45956.575228240741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45956.575228240741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45956.575228240741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45956.575228240741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45956.575228240741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45956.575228240741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45956.575228240741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45956.575228240741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45956.575228240741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45956.575228240741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45956.575228240741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45956.575228240741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45956.575228240741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45956.575228240741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45956.575228240741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45956.575228240741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45956.575228240741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45956.575228240741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45956.575228240741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45956.575228240741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45956.575228240741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45956.575228240741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45956.575228240741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45956.575228240741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45956.575228240741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45956.575228240741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45956.575228240741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45956.575228240741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45956.575228240741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45956.575228240741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45956.575228240741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45956.575228240741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45956.575228240741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45956.575228240741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45956.575228240741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45956.575228240741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45956.575228240741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45956.575228240741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45956.575228240741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45956.575228240741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45956.575228240741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45956.575228240741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45956.575228240741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45956.575228240741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45956.575228240741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45956.575228240741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45956.575228240741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45956.575228240741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45956.575228240741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45956.575228240741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45956.575228240741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45956.575228240741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45956.575228240741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45956.575228240741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45956.575228240741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45956.575228240741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45956.575228240741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45956.575228240741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45956.575228240741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45956.575228240741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45956.575228240741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45956.575228240741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45956.575228240741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45956.575228240741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45956.575228240741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45956.575228240741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45956.575228240741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45956.575228240741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45956.575228240741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61"/>
      <c r="B219" s="162" t="str">
        <f>IFERROR(VLOOKUP(D219,DB!A:K,11,0),"")</f>
        <v/>
      </c>
      <c r="C219" s="162"/>
      <c r="D219" s="162"/>
      <c r="E219" s="163"/>
      <c r="F219" s="164"/>
      <c r="G219" s="165">
        <f ca="1">IFERROR(NOW()-F219,"-")</f>
        <v>45956.575228240741</v>
      </c>
      <c r="H219" s="164"/>
      <c r="I219" s="162" t="str">
        <f>IFERROR(VLOOKUP(D219,DB!A:F,6,0),"")</f>
        <v/>
      </c>
      <c r="J219" s="162" t="str">
        <f>IFERROR(VLOOKUP(D219,DB!A:G,7,0),"")</f>
        <v/>
      </c>
      <c r="K219" s="166"/>
      <c r="L219" s="162" t="str">
        <f>IFERROR(VLOOKUP(D219,DB!A:I,9,0),"")</f>
        <v/>
      </c>
      <c r="M219" s="162"/>
      <c r="N219" s="162"/>
      <c r="O219" s="162"/>
      <c r="P219" s="162"/>
      <c r="Q219" s="162"/>
      <c r="R219" s="162"/>
      <c r="S219" s="162"/>
      <c r="T219" s="162"/>
      <c r="U219" s="162"/>
      <c r="V219" s="162"/>
      <c r="W219" s="162"/>
      <c r="X219" s="162"/>
      <c r="Y219" s="162"/>
      <c r="Z219" s="162"/>
      <c r="AA219" s="162"/>
      <c r="AB219" s="162"/>
      <c r="AC219" s="162"/>
      <c r="AD219" s="162"/>
      <c r="AE219" s="162"/>
      <c r="AF219" s="162"/>
      <c r="AG219" s="162"/>
      <c r="AH219" s="162"/>
      <c r="AI219" s="162"/>
      <c r="AJ219" s="162"/>
      <c r="AK219" s="162"/>
      <c r="AL219" s="162"/>
      <c r="AM219" s="162"/>
      <c r="AN219" s="162"/>
      <c r="AO219" s="162"/>
      <c r="AP219" s="162"/>
      <c r="AQ219" s="162"/>
      <c r="AR219" s="162"/>
      <c r="AS219" s="162"/>
      <c r="AT219" s="162"/>
      <c r="AU219" s="162"/>
      <c r="AV219" s="162"/>
      <c r="AW219" s="162"/>
      <c r="AX219" s="162"/>
      <c r="AY219" s="162"/>
      <c r="AZ219" s="162"/>
      <c r="BA219" s="162"/>
      <c r="BB219" s="162"/>
      <c r="BC219" s="162"/>
      <c r="BD219" s="162"/>
      <c r="BE219" s="162"/>
      <c r="BF219" s="162"/>
      <c r="BG219" s="162"/>
      <c r="BH219" s="162"/>
      <c r="BI219" s="162"/>
      <c r="BJ219" s="162"/>
      <c r="BK219" s="162"/>
      <c r="BL219" s="162"/>
      <c r="BM219" s="162"/>
      <c r="BN219" s="162"/>
      <c r="BO219" s="162"/>
      <c r="BP219" s="162"/>
      <c r="BQ219" s="162"/>
      <c r="BR219" s="162"/>
      <c r="BS219" s="162"/>
      <c r="BT219" s="162"/>
      <c r="BU219" s="162"/>
      <c r="BV219" s="162"/>
      <c r="BW219" s="162"/>
      <c r="BX219" s="162"/>
      <c r="BY219" s="162"/>
      <c r="BZ219" s="162"/>
      <c r="CA219" s="162"/>
      <c r="CB219" s="162"/>
      <c r="CC219" s="162"/>
      <c r="CD219" s="162"/>
      <c r="CE219" s="162"/>
      <c r="CF219" s="162"/>
      <c r="CG219" s="162"/>
      <c r="CH219" s="162"/>
      <c r="CI219" s="162"/>
      <c r="CJ219" s="167"/>
    </row>
  </sheetData>
  <dataValidations count="2">
    <dataValidation allowBlank="1" showInputMessage="1" showErrorMessage="1" sqref="E1" xr:uid="{4D935161-CDD3-4592-B877-3FB59C99E142}"/>
    <dataValidation type="list" allowBlank="1" showInputMessage="1" showErrorMessage="1" sqref="E3:E21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45956.575228240741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45956.575228240741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45956.575228240741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45956.575228240741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45956.575228240741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45956.575228240741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45956.575228240741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45956.575228240741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45956.575228240741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45956.575228240741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45956.575228240741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45956.575228240741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45956.575228240741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45956.575228240741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45956.575228240741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45956.575228240741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45956.575228240741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45956.575228240741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45956.575228240741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45956.575228240741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45956.575228240741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45956.575228240741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45956.575228240741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45956.575228240741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45956.575228240741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45956.575228240741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45956.575228240741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45956.575228240741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45956.575228240741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45956.575228240741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45956.575228240741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45956.575228240741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45956.575228240741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45956.575228240741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45956.575228240741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45956.575228240741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45956.575228240741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45956.575228240741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45956.575228240741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45956.575228240741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45956.575228240741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45956.575228240741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45956.575228240741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45956.575228240741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45956.575228240741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45956.575228240741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45956.575228240741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45956.575228240741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45956.575228240741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45956.575228240741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45956.575228240741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45956.575228240741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45956.575228240741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45956.575228240741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45956.575228240741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45956.575228240741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45956.575228240741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45956.575228240741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45956.575228240741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45956.575228240741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45956.575228240741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45956.575228240741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45956.575228240741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45956.575228240741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45956.575228240741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45956.575228240741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45956.575228240741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45956.575228240741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45956.575228240741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45956.575228240741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45956.575228240741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45956.575228240741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45956.575228240741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45956.575228240741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45956.575228240741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45956.575228240741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45956.575228240741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45956.575228240741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45956.575228240741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45956.575228240741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45956.575228240741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45956.575228240741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45956.575228240741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45956.575228240741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45956.575228240741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45956.575228240741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45956.575228240741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45956.575228240741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45956.575228240741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45956.575228240741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45956.575228240741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45956.575228240741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45956.575228240741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45956.575228240741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45956.575228240741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45956.575228240741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45956.575228240741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45956.575228240741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45956.575228240741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45956.575228240741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45956.575228240741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45956.575228240741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45956.575228240741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45956.575228240741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45956.575228240741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45956.575228240741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45956.575228240741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45956.575228240741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45956.575228240741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45956.575228240741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45956.575228240741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45956.575228240741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45956.575228240741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45956.575228240741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45956.575228240741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45956.575228240741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45956.575228240741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45956.575228240741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45956.575228240741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45956.575228240741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45956.575228240741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45956.575228240741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45956.575228240741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45956.575228240741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45956.575228240741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45956.575228240741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45956.575228240741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45956.575228240741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45956.575228240741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45956.575228240741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45956.575228240741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45956.575228240741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45956.575228240741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45956.575228240741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45956.575228240741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45956.575228240741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45956.575228240741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45956.575228240741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45956.575228240741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45956.575228240741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45956.575228240741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45956.575228240741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45956.575228240741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45956.575228240741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45956.575228240741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45956.575228240741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45956.575228240741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45956.575228240741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45956.575228240741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45956.575228240741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45956.575228240741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45956.575228240741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45956.575228240741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45956.575228240741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45956.575228240741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45956.575228240741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45956.575228240741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45956.575228240741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45956.575228240741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45956.575228240741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45956.575228240741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45956.575228240741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45956.575228240741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45956.575228240741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45956.575228240741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45956.575228240741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45956.575228240741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45956.575228240741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45956.575228240741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45956.575228240741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45956.575228240741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45956.575228240741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45956.575228240741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45956.575228240741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45956.575228240741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45956.575228240741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45956.575228240741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45956.575228240741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45956.575228240741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45956.575228240741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45956.575228240741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45956.575228240741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45956.575228240741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45956.575228240741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45956.575228240741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45956.575228240741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45956.575228240741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45956.575228240741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45956.575228240741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45956.575228240741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45956.575228240741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45956.575228240741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45956.575228240741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45956.575228240741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45956.575228240741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45956.575228240741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45956.575228240741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45956.575228240741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45956.575228240741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45956.575228240741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45956.575228240741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45956.575228240741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45956.575228240741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45956.575228240741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45956.575228240741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45956.575228240741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45956.575228240741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45956.575228240741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45956.575228240741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45956.575228240741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45956.575228240741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45956.575228240741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45956.575228240741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45956.575228240741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45956.575228240741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45956.575228240741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45956.575228240741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45956.575228240741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45956.575228240741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45956.575228240741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45956.575228240741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45956.575228240741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45956.575228240741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45956.575228240741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45956.575228240741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45956.575228240741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45956.575228240741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45956.575228240741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45956.575228240741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45956.575228240741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45956.575228240741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45956.575228240741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45956.575228240741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45956.575228240741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45956.575228240741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45956.575228240741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45956.575228240741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45956.575228240741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45956.575228240741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45956.575228240741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45956.575228240741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45956.575228240741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45956.575228240741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45956.575228240741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45956.575228240741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45956.575228240741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45956.575228240741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45956.575228240741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45956.575228240741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45956.575228240741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45956.575228240741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45956.575228240741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45956.575228240741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45956.575228240741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45956.575228240741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45956.575228240741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45956.575228240741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45956.575228240741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45956.575228240741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45956.575228240741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45956.575228240741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45956.575228240741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45956.575228240741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45956.575228240741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45956.575228240741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45956.575228240741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45956.575228240741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45956.575228240741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45956.575228240741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45956.575228240741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45956.575228240741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45956.575228240741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45956.575228240741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45956.575228240741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45956.575228240741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45956.575228240741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45956.575228240741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45956.575228240741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45956.575228240741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45956.575228240741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45956.575228240741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45956.575228240741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45956.575228240741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45956.575228240741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45956.575228240741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45956.575228240741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45956.575228240741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45956.575228240741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45956.575228240741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45956.575228240741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45956.575228240741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45956.575228240741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45956.575228240741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45956.575228240741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45956.575228240741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45956.575228240741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45956.575228240741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45956.575228240741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45956.575228240741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45956.575228240741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45956.575228240741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45956.575228240741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45956.575228240741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45956.575228240741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45956.575228240741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45956.575228240741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45956.575228240741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45956.575228240741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45956.575228240741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45956.575228240741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45956.575228240741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45956.575228240741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45956.575228240741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45956.575228240741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45956.575228240741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45956.575228240741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45956.575228240741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45956.575228240741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45956.575228240741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45956.575228240741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45956.575228240741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45956.575228240741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45956.575228240741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45956.575228240741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45956.575228240741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45956.575228240741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45956.575228240741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45956.575228240741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45956.575228240741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45956.575228240741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45956.575228240741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45956.575228240741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45956.575228240741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45956.575228240741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45956.575228240741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45956.575228240741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45956.575228240741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45956.575228240741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45956.575228240741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45956.575228240741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45956.575228240741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45956.575228240741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45956.575228240741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45956.575228240741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45956.575228240741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45956.575228240741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45956.575228240741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45956.575228240741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45956.575228240741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45956.575228240741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45956.575228240741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45956.575228240741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45956.575228240741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45956.575228240741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45956.575228240741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45956.575228240741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45956.575228240741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45956.575228240741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45956.575228240741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45956.575228240741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45956.575228240741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45956.575228240741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45956.575228240741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45956.575228240741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45956.575228240741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45956.575228240741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45956.575228240741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45956.575228240741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45956.575228240741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45956.575228240741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45956.575228240741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45956.575228240741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45956.575228240741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45956.575228240741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45956.575228240741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45956.575228240741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45956.575228240741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45956.575228240741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45956.575228240741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45956.575228240741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45956.575228240741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45956.575228240741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45956.575228240741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45956.575228240741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45956.575228240741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45956.575228240741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45956.575228240741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45956.575228240741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45956.575228240741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45956.575228240741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45956.575228240741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45956.575228240741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45956.575228240741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45956.575228240741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45956.575228240741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45956.575228240741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45956.575228240741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45956.575228240741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45956.575228240741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45956.575228240741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45956.575228240741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45956.575228240741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45956.575228240741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45956.575228240741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45956.575228240741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45956.575228240741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45956.575228240741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45956.575228240741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45956.575228240741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45956.575228240741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45956.575228240741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45956.575228240741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45956.575228240741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45956.575228240741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45956.575228240741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45956.575228240741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45956.575228240741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45956.575228240741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45956.575228240741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45956.575228240741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45956.575228240741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45956.575228240741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45956.575228240741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45956.575228240741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45956.575228240741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45956.575228240741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45956.575228240741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45956.575228240741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45956.575228240741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45956.575228240741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45956.575228240741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45956.575228240741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45956.575228240741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45956.575228240741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45956.575228240741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45956.575228240741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45956.575228240741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45956.575228240741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45956.575228240741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45956.575228240741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45956.575228240741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45956.575228240741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45956.575228240741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45956.575228240741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45956.575228240741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45956.575228240741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45956.575228240741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45956.575228240741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45956.575228240741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45956.575228240741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45956.575228240741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45956.575228240741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45956.575228240741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45956.575228240741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45956.575228240741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45956.575228240741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45956.575228240741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45956.575228240741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45956.575228240741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45956.575228240741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45956.575228240741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45956.575228240741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45956.575228240741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45956.575228240741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45956.575228240741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45956.575228240741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45956.575228240741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45956.575228240741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45956.575228240741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45956.575228240741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45956.575228240741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45956.575228240741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45956.575228240741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45956.575228240741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45956.575228240741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45956.575228240741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45956.575228240741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45956.575228240741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45956.575228240741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45956.575228240741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45956.575228240741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45956.575228240741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45956.575228240741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45956.575228240741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45956.575228240741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45956.575228240741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45956.575228240741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45956.575228240741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45956.575228240741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45956.575228240741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45956.575228240741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45956.575228240741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45956.575228240741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45956.575228240741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45956.575228240741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45956.575228240741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45956.575228240741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45956.575228240741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45956.575228240741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45956.575228240741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45956.575228240741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45956.575228240741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45956.575228240741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45956.575228240741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45956.575228240741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45956.575228240741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45956.575228240741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45956.575228240741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45956.575228240741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45956.575228240741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45956.575228240741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45956.575228240741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45956.575228240741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45956.575228240741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45956.575228240741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45956.575228240741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45956.575228240741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45956.575228240741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45956.575228240741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45956.575228240741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45956.575228240741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45956.575228240741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45956.575228240741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45956.575228240741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45956.575228240741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45956.575228240741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45956.575228240741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45956.575228240741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45956.575228240741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45956.575228240741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45956.575228240741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45956.575228240741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45956.575228240741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45956.575228240741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45956.575228240741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45956.575228240741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45956.575228240741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45956.575228240741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45956.575228240741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45956.575228240741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45956.575228240741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45956.575228240741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45956.575228240741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45956.575228240741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45956.575228240741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45956.575228240741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45956.575228240741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45956.575228240741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45956.575228240741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45956.575228240741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45956.575228240741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45956.575228240741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45956.575228240741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45956.575228240741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45956.575228240741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45956.575228240741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45956.575228240741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45956.575228240741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45956.575228240741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45956.575228240741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45956.575228240741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45956.575228240741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45956.575228240741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45956.575228240741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45956.575228240741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45956.575228240741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45956.575228240741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45956.575228240741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45956.575228240741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45956.575228240741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45956.575228240741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45956.575228240741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45956.575228240741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45956.575228240741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45956.575228240741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45956.575228240741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45956.575228240741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45956.575228240741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45956.575228240741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45956.575228240741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45956.575228240741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45956.575228240741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45956.575228240741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45956.575228240741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45956.575228240741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45956.575228240741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45956.575228240741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45956.575228240741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45956.575228240741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45956.575228240741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45956.575228240741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45956.575228240741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45956.575228240741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45956.575228240741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45956.575228240741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45956.575228240741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45956.575228240741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45956.575228240741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45956.575228240741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45956.575228240741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45956.575228240741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45956.575228240741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45956.575228240741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45956.575228240741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45956.575228240741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45956.575228240741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45956.575228240741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45956.575228240741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45956.575228240741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45956.575228240741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45956.575228240741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45956.575228240741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45956.575228240741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45956.575228240741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45956.575228240741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45956.575228240741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45956.575228240741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45956.575228240741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45956.575228240741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45956.575228240741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45956.575228240741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45956.575228240741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45956.575228240741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45956.575228240741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45956.575228240741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45956.575228240741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45956.575228240741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45956.575228240741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45956.575228240741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45956.575228240741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45956.575228240741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45956.575228240741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45956.575228240741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45956.575228240741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45956.575228240741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45956.575228240741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45956.575228240741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45956.575228240741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45956.575228240741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45956.575228240741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45956.575228240741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45956.575228240741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45956.575228240741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45956.575228240741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45956.575228240741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45956.575228240741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45956.575228240741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45956.575228240741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45956.575228240741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45956.575228240741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45956.575228240741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45956.575228240741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45956.575228240741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45956.575228240741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45956.575228240741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45956.575228240741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45956.575228240741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45956.575228240741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45956.575228240741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45956.575228240741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45956.575228240741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45956.575228240741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45956.575228240741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45956.575228240741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45956.575228240741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45956.575228240741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45956.575228240741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45956.575228240741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45956.575228240741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45956.575228240741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45956.575228240741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45956.575228240741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45956.575228240741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45956.575228240741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45956.575228240741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45956.575228240741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45956.575228240741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45956.575228240741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45956.575228240741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45956.575228240741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45956.575228240741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45956.575228240741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45956.575228240741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45956.575228240741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45956.575228240741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45956.575228240741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45956.575228240741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45956.575228240741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45956.575228240741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45956.575228240741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45956.575228240741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45956.575228240741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45956.575228240741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45956.575228240741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45956.575228240741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45956.575228240741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45956.575228240741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45956.575228240741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45956.575228240741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45956.575228240741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45956.575228240741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45956.575228240741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45956.575228240741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45956.575228240741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45956.575228240741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45956.575228240741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45956.575228240741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45956.575228240741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45956.575228240741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45956.575228240741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45956.575228240741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45956.575228240741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45956.575228240741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45956.575228240741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45956.575228240741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45956.575228240741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45956.575228240741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45956.575228240741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45956.575228240741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45956.575228240741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45956.575228240741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45956.575228240741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45956.575228240741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45956.575228240741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45956.575228240741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45956.575228240741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45956.575228240741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45956.575228240741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45956.575228240741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45956.575228240741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45956.575228240741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45956.575228240741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45956.575228240741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45956.575228240741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45956.575228240741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45956.575228240741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45956.575228240741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45956.575228240741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45956.575228240741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45956.575228240741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45956.575228240741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45956.575228240741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45956.575228240741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45956.575228240741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45956.575228240741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45956.575228240741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45956.575228240741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45956.575228240741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45956.575228240741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45956.575228240741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45956.575228240741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45956.575228240741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45956.575228240741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45956.575228240741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45956.575228240741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45956.575228240741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45956.575228240741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45956.575228240741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45956.575228240741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45956.575228240741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45956.575228240741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45956.575228240741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45956.575228240741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45956.575228240741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45956.575228240741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45956.575228240741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45956.575228240741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45956.575228240741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45956.575228240741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45956.575228240741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45956.575228240741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45956.575228240741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45956.575228240741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45956.575228240741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45956.575228240741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45956.575228240741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45956.575228240741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45956.575228240741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45956.575228240741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45956.575228240741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45956.575228240741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45956.575228240741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45956.575228240741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45956.575228240741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45956.575228240741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45956.575228240741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45956.575228240741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45956.575228240741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45956.575228240741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45956.575228240741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45956.575228240741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45956.575228240741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45956.575228240741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45956.575228240741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45956.575228240741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45956.575228240741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45956.575228240741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45956.575228240741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45956.575228240741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45956.575228240741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45956.575228240741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45956.575228240741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45956.575228240741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45956.575228240741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45956.575228240741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45956.575228240741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45956.575228240741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45956.575228240741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45956.575228240741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45956.575228240741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45956.575228240741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45956.575228240741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45956.575228240741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45956.575228240741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45956.575228240741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45956.575228240741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45956.575228240741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45956.575228240741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45956.575228240741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45956.575228240741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45956.575228240741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45956.575228240741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45956.575228240741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45956.575228240741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45956.575228240741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45956.575228240741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45956.575228240741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45956.575228240741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45956.575228240741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45956.575228240741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45956.575228240741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45956.575228240741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45956.575228240741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45956.575228240741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45956.575228240741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45956.575228240741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45956.575228240741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45956.575228240741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45956.575228240741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45956.575228240741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45956.575228240741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45956.575228240741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45956.575228240741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45956.575228240741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45956.575228240741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45956.575228240741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45956.575228240741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45956.575228240741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45956.575228240741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45956.575228240741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45956.575228240741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45956.575228240741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45956.575228240741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45956.575228240741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45956.575228240741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45956.575228240741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45956.575228240741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45956.575228240741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45956.575228240741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45956.575228240741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45956.575228240741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45956.575228240741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45956.575228240741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45956.575228240741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45956.575228240741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45956.575228240741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45956.575228240741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45956.575228240741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45956.575228240741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45956.575228240741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45956.575228240741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45956.575228240741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45956.575228240741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45956.575228240741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45956.575228240741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45956.575228240741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45956.575228240741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45956.575228240741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45956.575228240741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45956.575228240741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45956.575228240741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45956.575228240741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45956.575228240741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45956.575228240741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45956.575228240741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45956.575228240741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45956.575228240741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45956.575228240741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45956.575228240741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45956.575228240741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45956.575228240741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45956.575228240741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45956.575228240741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45956.575228240741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45956.575228240741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45956.575228240741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45956.575228240741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45956.575228240741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45956.575228240741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45956.575228240741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45956.575228240741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45956.575228240741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45956.575228240741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45956.575228240741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45956.575228240741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45956.575228240741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45956.575228240741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45956.575228240741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45956.575228240741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45956.575228240741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45956.575228240741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45956.575228240741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45956.575228240741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45956.575228240741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45956.575228240741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45956.575228240741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45956.575228240741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45956.575228240741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45956.575228240741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45956.575228240741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45956.575228240741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45956.575228240741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45956.575228240741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45956.575228240741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45956.575228240741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45956.575228240741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45956.575228240741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45956.575228240741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45956.575228240741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45956.575228240741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45956.575228240741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45956.575228240741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45956.575228240741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45956.575228240741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45956.575228240741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45956.575228240741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45956.575228240741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45956.575228240741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45956.575228240741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45956.575228240741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45956.575228240741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45956.575228240741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45956.575228240741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45956.575228240741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45956.575228240741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45956.575228240741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45956.575228240741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45956.575228240741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45956.575228240741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45956.575228240741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45956.575228240741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45956.575228240741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45956.575228240741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45956.575228240741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45956.575228240741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45956.575228240741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45956.575228240741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45956.575228240741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45956.575228240741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45956.575228240741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45956.575228240741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45956.575228240741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45956.575228240741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45956.575228240741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45956.575228240741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45956.575228240741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45956.575228240741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45956.575228240741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45956.575228240741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45956.575228240741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45956.575228240741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45956.575228240741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45956.575228240741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45956.575228240741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45956.575228240741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45956.575228240741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45956.575228240741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45956.575228240741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45956.575228240741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45956.575228240741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45956.575228240741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45956.575228240741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45956.575228240741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45956.575228240741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45956.575228240741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45956.575228240741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45956.575228240741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45956.575228240741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45956.575228240741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45956.575228240741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45956.575228240741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45956.575228240741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45956.575228240741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45956.575228240741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45956.575228240741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45956.575228240741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45956.575228240741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45956.575228240741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45956.575228240741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45956.575228240741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45956.575228240741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45956.575228240741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45956.575228240741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45956.575228240741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45956.575228240741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45956.575228240741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45956.575228240741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45956.575228240741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45956.575228240741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45956.575228240741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45956.575228240741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45956.575228240741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45956.575228240741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45956.575228240741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45956.575228240741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45956.575228240741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45956.575228240741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45956.575228240741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45956.575228240741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45956.575228240741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45956.575228240741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45956.575228240741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45956.575228240741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45956.575228240741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45956.575228240741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45956.575228240741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45956.575228240741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45956.575228240741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45956.575228240741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45956.575228240741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45956.575228240741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45956.575228240741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45956.575228240741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45956.575228240741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45956.575228240741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45956.575228240741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45956.575228240741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45956.575228240741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45956.575228240741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45956.575228240741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45956.575228240741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45956.575228240741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45956.575228240741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45956.575228240741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45956.575228240741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45956.575228240741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45956.575228240741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45956.575228240741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45956.575228240741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45956.575228240741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45956.575228240741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45956.575228240741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45956.575228240741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45956.575228240741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45956.575228240741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45956.575228240741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45956.575228240741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45956.575228240741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45956.575228240741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45956.575228240741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45956.575228240741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45956.575228240741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45956.575228240741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45956.575228240741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45956.575228240741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45956.575228240741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45956.575228240741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45956.575228240741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45956.575228240741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45956.575228240741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45956.575228240741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45956.575228240741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45956.575228240741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45956.575228240741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45956.575228240741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45956.575228240741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45956.575228240741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45956.575228240741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45956.575228240741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45956.575228240741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45956.575228240741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45956.575228240741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45956.575228240741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45956.575228240741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45956.575228240741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45956.575228240741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45956.575228240741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45956.575228240741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45956.575228240741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45956.575228240741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45956.575228240741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45956.575228240741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45956.575228240741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45956.575228240741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45956.575228240741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45956.575228240741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45956.575228240741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45956.575228240741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45956.575228240741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45956.575228240741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45956.575228240741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45956.575228240741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45956.575228240741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45956.575228240741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45956.575228240741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45956.575228240741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45956.575228240741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45956.575228240741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45956.575228240741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45956.575228240741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45956.575228240741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45956.575228240741</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253.09451064814493</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2.9405060185163165</v>
      </c>
      <c r="H3" s="123">
        <v>45953.546631944446</v>
      </c>
      <c r="I3" s="99" t="str">
        <f>IFERROR(VLOOKUP(D3,DB!A:F,6,0),"")</f>
        <v>SCECO</v>
      </c>
      <c r="J3" s="99" t="str">
        <f>IFERROR(VLOOKUP(D3,DB!A:G,7,0),"")</f>
        <v>Dead</v>
      </c>
      <c r="K3" s="125" t="s">
        <v>39093</v>
      </c>
      <c r="L3" s="121" t="str">
        <f>IFERROR(VLOOKUP(D3,DB!A:I,9,0),"")</f>
        <v>Latis</v>
      </c>
    </row>
    <row r="4" spans="1:16" ht="15" customHeight="1">
      <c r="A4" s="119"/>
      <c r="B4" s="119" t="str">
        <f>IFERROR(VLOOKUP(D4,DB!A:K,11,0),"")</f>
        <v/>
      </c>
      <c r="C4" s="120"/>
      <c r="D4" s="121"/>
      <c r="E4" s="98"/>
      <c r="F4" s="123"/>
      <c r="G4" s="124">
        <f ca="1">IFERROR(NOW()-F4,"")</f>
        <v>45956.575228240741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45956.575228240741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45956.575228240741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45956.575228240741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45956.575228240741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45956.575228240741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45956.575228240741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45956.575228240741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45956.575228240741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45956.575228240741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45956.575228240741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45956.575228240741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45956.575228240741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45956.575228240741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45956.575228240741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45956.575228240741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45956.575228240741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45956.575228240741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45956.575228240741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45956.575228240741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45956.575228240741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45956.575228240741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45956.575228240741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45956.575228240741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45956.575228240741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45956.575228240741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45956.575228240741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45956.575228240741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45956.575228240741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45956.575228240741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45956.575228240741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45956.575228240741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45956.575228240741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45956.575228240741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45956.575228240741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45956.575228240741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45956.575228240741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45956.575228240741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45956.575228240741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45956.575228240741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45956.575228240741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45956.575228240741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45956.575228240741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45956.575228240741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45956.575228240741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45956.575228240741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45956.575228240741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45956.575228240741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45956.575228240741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45956.575228240741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45956.575228240741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45956.575228240741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45956.575228240741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45956.575228240741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45956.575228240741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45956.575228240741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45956.575228240741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45956.575228240741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45956.575228240741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45956.575228240741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45956.575228240741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45956.575228240741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45956.575228240741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45956.575228240741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45956.575228240741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45956.575228240741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45956.575228240741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45956.575228240741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45956.575228240741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45956.575228240741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45956.575228240741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45956.575228240741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45956.575228240741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45956.575228240741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45956.575228240741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45956.575228240741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45956.575228240741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45956.575228240741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45956.575228240741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45956.575228240741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45956.575228240741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45956.575228240741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45956.575228240741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45956.575228240741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45956.575228240741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45956.575228240741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45956.575228240741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45956.575228240741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45956.575228240741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45956.575228240741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45956.575228240741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45956.575228240741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45956.575228240741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45956.575228240741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45956.575228240741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45956.575228240741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45956.575228240741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45956.575228240741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45956.575228240741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45956.575228240741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45956.575228240741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45956.575228240741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45956.575228240741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45956.575228240741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45956.575228240741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45956.575228240741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45956.575228240741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45956.575228240741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45956.575228240741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45956.575228240741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45956.575228240741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45956.575228240741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45956.575228240741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45956.575228240741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45956.575228240741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45956.575228240741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45956.575228240741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45956.575228240741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45956.575228240741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45956.575228240741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45956.575228240741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45956.575228240741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45956.575228240741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45956.575228240741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45956.575228240741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45956.575228240741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45956.575228240741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45956.575228240741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45956.575228240741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45956.575228240741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45956.575228240741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45956.575228240741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45956.575228240741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45956.575228240741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45956.575228240741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45956.575228240741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45956.575228240741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45956.575228240741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45956.575228240741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45956.575228240741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45956.575228240741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45956.575228240741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45956.575228240741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45956.575228240741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45956.575228240741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45956.575228240741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45956.575228240741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45956.575228240741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45956.575228240741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45956.575228240741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45956.575228240741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45956.575228240741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45956.575228240741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45956.575228240741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45956.575228240741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45956.575228240741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45956.575228240741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45956.575228240741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45956.575228240741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45956.575228240741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45956.575228240741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45956.575228240741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45956.575228240741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45956.575228240741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45956.575228240741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45956.575228240741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45956.575228240741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45956.575228240741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45956.575228240741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45956.575228240741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45956.575228240741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45956.575228240741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45956.575228240741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45956.575228240741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45956.575228240741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45956.575228240741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45956.575228240741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45956.575228240741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45956.575228240741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45956.575228240741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45956.575228240741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45956.575228240741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45956.575228240741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45956.575228240741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45956.575228240741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45956.575228240741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45956.575228240741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45956.575228240741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45956.575228240741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45956.575228240741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45956.575228240741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45956.575228240741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45956.575228240741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45956.575228240741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45956.575228240741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45956.575228240741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45956.575228240741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45956.575228240741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45956.575228240741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45956.575228240741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45956.575228240741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45956.575228240741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45956.575228240741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45956.575228240741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45956.575228240741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45956.575228240741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45956.575228240741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45956.575228240741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45956.575228240741</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45956.575228240741</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64.743168055552815</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30.386350925924489</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7.9141171296287212</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13007</v>
      </c>
      <c r="E5" s="152" t="s">
        <v>38998</v>
      </c>
      <c r="F5" s="153">
        <v>45956.505960648145</v>
      </c>
      <c r="G5" s="154">
        <f ca="1">IFERROR(NOW()-F5,"")</f>
        <v>6.9267592596588656E-2</v>
      </c>
      <c r="H5" s="153">
        <v>45956.07471064815</v>
      </c>
      <c r="I5" s="152" t="str">
        <f>IFERROR(VLOOKUP(D5,DB!A:F,6,0),"")</f>
        <v>SCECO</v>
      </c>
      <c r="J5" s="152" t="str">
        <f>IFERROR(VLOOKUP(D5,DB!A:G,7,0),"")</f>
        <v>No BB Design</v>
      </c>
      <c r="K5" s="152" t="s">
        <v>39101</v>
      </c>
      <c r="L5" s="152" t="str">
        <f>IFERROR(VLOOKUP(D5,DB!A:I,9,0),"")</f>
        <v>Latis</v>
      </c>
    </row>
    <row r="6" spans="1:13" ht="15">
      <c r="A6" s="152"/>
      <c r="B6" s="152" t="str">
        <f>IFERROR(VLOOKUP(D6,DB!A:K,11,0),"")</f>
        <v/>
      </c>
      <c r="C6" s="152"/>
      <c r="D6" s="152"/>
      <c r="E6" s="152"/>
      <c r="F6" s="153"/>
      <c r="G6" s="154">
        <f ca="1">IFERROR(NOW()-F6,"")</f>
        <v>45956.575228240741</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45956.575228240741</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45956.575228240741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45956.575228240741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45956.575228240741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45956.575228240741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45956.575228240741</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45956.575228240741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45956.575228240741</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45956.575228240741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45956.575228240741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45956.575228240741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45956.575228240741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45956.575228240741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45956.575228240741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45956.575228240741</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45956.575228240741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45956.575228240741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45956.575228240741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45956.575228240741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45956.575228240741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45956.575228240741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45956.575228240741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45956.575228240741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45956.575228240741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45956.575228240741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45956.575228240741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45956.575228240741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45956.575228240741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45956.575228240741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45956.575228240741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45956.575228240741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45956.575228240741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45956.575228240741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45956.575228240741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45956.575228240741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45956.575228240741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45956.575228240741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45956.575228240741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45956.575228240741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45956.575228240741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45956.575228240741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45956.575228240741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45956.575228240741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45956.575228240741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45956.575228240741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45956.575228240741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45956.575228240741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45956.575228240741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45956.575228240741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45956.575228240741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45956.575228240741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45956.575228240741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45956.575228240741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45956.575228240741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45956.575228240741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45956.575228240741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45956.575228240741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45956.575228240741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45956.575228240741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45956.575228240741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45956.575228240741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45956.575228240741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45956.575228240741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45956.575228240741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45956.575228240741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45956.575228240741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45956.575228240741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45956.575228240741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45956.575228240741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45956.575228240741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45956.575228240741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45956.575228240741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45956.575228240741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45956.575228240741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45956.575228240741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45956.575228240741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45956.575228240741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45956.575228240741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45956.575228240741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45956.575228240741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45956.575228240741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45956.575228240741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45956.575228240741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45956.575228240741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45956.575228240741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45956.575228240741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45956.575228240741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45956.575228240741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45956.575228240741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45956.575228240741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45956.575228240741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45956.575228240741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45956.575228240741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45956.575228240741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45956.575228240741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45956.575228240741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45956.575228240741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45956.575228240741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45956.575228240741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45956.575228240741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45956.575228240741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45956.575228240741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45956.575228240741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45956.575228240741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45956.575228240741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45956.575228240741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45956.575228240741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45956.575228240741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45956.575228240741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45956.575228240741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45956.575228240741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45956.575228240741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45956.575228240741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45956.575228240741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45956.575228240741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45956.575228240741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45956.575228240741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45956.575228240741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45956.575228240741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45956.575228240741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45956.575228240741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45956.575228240741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45956.575228240741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45956.575228240741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45956.575228240741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45956.575228240741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45956.575228240741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45956.575228240741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45956.575228240741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45956.575228240741</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45956.575228240741</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45956.575228240741</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45956.575228240741</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45956.575228240741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45956.575228240741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45956.575228240741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45956.575228240741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45956.575228240741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45956.575228240741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45956.575228240741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45956.575228240741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45956.575228240741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45956.575228240741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45956.575228240741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45956.575228240741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45956.575228240741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45956.575228240741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45956.575228240741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45956.575228240741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45956.575228240741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45956.575228240741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45956.575228240741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45956.575228240741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45956.575228240741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45956.575228240741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45956.575228240741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45956.575228240741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45956.575228240741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45956.575228240741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45956.575228240741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45956.575228240741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45956.575228240741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45956.575228240741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45956.575228240741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45956.575228240741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45956.575228240741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45956.575228240741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45956.575228240741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45956.575228240741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45956.575228240741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45956.575228240741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45956.575228240741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45956.575228240741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45956.575228240741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45956.575228240741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45956.575228240741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45956.575228240741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45956.575228240741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45956.575228240741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45956.575228240741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45956.575228240741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45956.575228240741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45956.575228240741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45956.575228240741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45956.575228240741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45956.575228240741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45956.575228240741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45956.575228240741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45956.575228240741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45956.575228240741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45956.575228240741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45956.575228240741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45956.575228240741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45956.575228240741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45956.575228240741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45956.575228240741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45956.575228240741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45956.575228240741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45956.575228240741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45956.575228240741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45956.575228240741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45956.575228240741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45956.575228240741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45956.575228240741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45956.575228240741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45956.575228240741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45956.575228240741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45956.575228240741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45956.575228240741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45956.575228240741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45956.575228240741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45956.575228240741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45956.575228240741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45956.575228240741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45956.575228240741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45956.575228240741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45956.575228240741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45956.575228240741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45956.575228240741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45956.575228240741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45956.575228240741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45956.575228240741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45956.575228240741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45956.575228240741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45956.575228240741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45956.575228240741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45956.575228240741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45956.575228240741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45956.575228240741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45956.575228240741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45956.575228240741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45956.575228240741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45956.575228240741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45956.575228240741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45956.575228240741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45956.575228240741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45956.575228240741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45956.575228240741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45956.575228240741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45956.575228240741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45956.575228240741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45956.575228240741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45956.575228240741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45956.575228240741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45956.575228240741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45956.575228240741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45956.575228240741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45956.575228240741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45956.575228240741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45956.575228240741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45956.575228240741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45956.575228240741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45956.575228240741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45956.575228240741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45956.575228240741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45956.575228240741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45956.575228240741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45956.575228240741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45956.575228240741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45956.575228240741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45956.575228240741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45956.575228240741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45956.575228240741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45956.575228240741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45956.575228240741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45956.575228240741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45956.575228240741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45956.575228240741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45956.575228240741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45956.575228240741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45956.575228240741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45956.575228240741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45956.575228240741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45956.575228240741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45956.575228240741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45956.575228240741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45956.575228240741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45956.575228240741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45956.575228240741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45956.575228240741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45956.575228240741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45956.575228240741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45956.575228240741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45956.575228240741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45956.575228240741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45956.575228240741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45956.575228240741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45956.575228240741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45956.575228240741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45956.575228240741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45956.575228240741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45956.575228240741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45956.575228240741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45956.575228240741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45956.575228240741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45956.575228240741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45956.575228240741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45956.575228240741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45956.575228240741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45956.575228240741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45956.575228240741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45956.575228240741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45956.575228240741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45956.575228240741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45956.575228240741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45956.575228240741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45956.575228240741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45956.575228240741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45956.575228240741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45956.575228240741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45956.575228240741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45956.575228240741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45956.575228240741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45956.575228240741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45956.575228240741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45956.575228240741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45956.575228240741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45956.575228240741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45956.575228240741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45956.575228240741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45956.575228240741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45956.575228240741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45956.575228240741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45956.575228240741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45956.575228240741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45956.575228240741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45956.575228240741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45956.575228240741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45956.575228240741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45956.575228240741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45956.575228240741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45956.575228240741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45956.575228240741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45956.575228240741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45956.575228240741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45956.575228240741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45956.575228240741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45956.575228240741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45956.575228240741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45956.575228240741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45956.575228240741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45956.575228240741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45956.575228240741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45956.575228240741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45956.575228240741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45956.575228240741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45956.575228240741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45956.575228240741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45956.575228240741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45956.575228240741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45956.575228240741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45956.575228240741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45956.575228240741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45956.575228240741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45956.575228240741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45956.575228240741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45956.575228240741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45956.575228240741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45956.575228240741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45956.575228240741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45956.575228240741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45956.575228240741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45956.575228240741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45956.575228240741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45956.575228240741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45956.575228240741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45956.575228240741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45956.575228240741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45956.575228240741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45956.575228240741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45956.575228240741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45956.575228240741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45956.575228240741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45956.575228240741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45956.575228240741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45956.575228240741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45956.575228240741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45956.575228240741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45956.575228240741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45956.575228240741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45956.575228240741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45956.575228240741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45956.575228240741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45956.575228240741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45956.575228240741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45956.575228240741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45956.575228240741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45956.575228240741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45956.575228240741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45956.575228240741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45956.575228240741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45956.575228240741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45956.575228240741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45956.575228240741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45956.575228240741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45956.575228240741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45956.575228240741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45956.575228240741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45956.575228240741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45956.575228240741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45956.575228240741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45956.575228240741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45956.575228240741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45956.575228240741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45956.575228240741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45956.575228240741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45956.575228240741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45956.575228240741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45956.575228240741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45956.575228240741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45956.575228240741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45956.575228240741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45956.575228240741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45956.575228240741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45956.575228240741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45956.575228240741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45956.575228240741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45956.575228240741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45956.575228240741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45956.575228240741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45956.575228240741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45956.575228240741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45956.575228240741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45956.575228240741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45956.575228240741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45956.575228240741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45956.575228240741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45956.575228240741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45956.575228240741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45956.575228240741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45956.575228240741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45956.575228240741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45956.575228240741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45956.575228240741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45956.575228240741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45956.575228240741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45956.575228240741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45956.575228240741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45956.575228240741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45956.575228240741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45956.575228240741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45956.575228240741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45956.575228240741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45956.575228240741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45956.575228240741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45956.575228240741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45956.575228240741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45956.575228240741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45956.575228240741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45956.575228240741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45956.575228240741</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45956.575228240741</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45956.575228240741</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45956.575228240741</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0.47081851851544343</v>
      </c>
      <c r="H2" s="107">
        <v>45956.092986111114</v>
      </c>
      <c r="I2" s="103" t="str">
        <f>IFERROR(VLOOKUP(D2,DB!A:F,6,0),"")</f>
        <v>Generator-SG</v>
      </c>
      <c r="J2" s="102" t="str">
        <f>IFERROR(VLOOKUP(D2,DB!A:G,7,0),"")</f>
        <v>Vandalized</v>
      </c>
      <c r="K2" s="108" t="s">
        <v>39103</v>
      </c>
      <c r="L2" s="109" t="str">
        <f>IFERROR(VLOOKUP(D2,DB!A:I,9,0),"")</f>
        <v>Latis</v>
      </c>
    </row>
    <row r="3" spans="1:16383" ht="31.5" customHeight="1">
      <c r="A3" s="104"/>
      <c r="B3" s="103" t="str">
        <f>IFERROR(VLOOKUP(D3,DB!A:K,11,0),"")</f>
        <v/>
      </c>
      <c r="C3" s="105"/>
      <c r="D3" s="103"/>
      <c r="E3" s="106"/>
      <c r="F3" s="107"/>
      <c r="G3" s="77">
        <f ca="1">IFERROR(NOW()-F3,"-")</f>
        <v>45956.575228240741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45956.575228240741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45956.575228240741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45956.575228240741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45956.575228240741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45956.575228240741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45956.575228240741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45956.575228240741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45956.575228240741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45956.575228240741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45956.575228240741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45956.575228240741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45956.575228240741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45956.575228240741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45956.575228240741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45956.575228240741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45956.575228240741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45956.575228240741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45956.575228240741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45956.575228240741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45956.575228240741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45956.575228240741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45956.575228240741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45956.575228240741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45956.575228240741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45956.575228240741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45956.575228240741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45956.575228240741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45956.575228240741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45956.575228240741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45956.575228240741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45956.575228240741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45956.575228240741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45956.575228240741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45956.575228240741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45956.575228240741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45956.575228240741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45956.575228240741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45956.575228240741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45956.575228240741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45956.575228240741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45956.575228240741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45956.575228240741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45956.575228240741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45956.575228240741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45956.575228240741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45956.575228240741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45956.575228240741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45956.575228240741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45956.575228240741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45956.575228240741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45956.575228240741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45956.575228240741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45956.575228240741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45956.575228240741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45956.575228240741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45956.575228240741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45956.575228240741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45956.575228240741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45956.575228240741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45956.575228240741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45956.575228240741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45956.575228240741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45956.575228240741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45956.575228240741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45956.575228240741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45956.575228240741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45956.575228240741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45956.575228240741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45956.575228240741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45956.575228240741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45956.575228240741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45956.575228240741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45956.575228240741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45956.575228240741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45956.575228240741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45956.575228240741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45956.575228240741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45956.575228240741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45956.575228240741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45956.575228240741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45956.575228240741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45956.575228240741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45956.575228240741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45956.575228240741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45956.575228240741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45956.575228240741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45956.575228240741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45956.575228240741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45956.575228240741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45956.575228240741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45956.575228240741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45956.575228240741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45956.575228240741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45956.575228240741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45956.575228240741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45956.575228240741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45956.575228240741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45956.575228240741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45956.575228240741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45956.575228240741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45956.575228240741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45956.575228240741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45956.575228240741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45956.575228240741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45956.575228240741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45956.575228240741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45956.575228240741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45956.575228240741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45956.575228240741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45956.575228240741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45956.575228240741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45956.575228240741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45956.575228240741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45956.575228240741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45956.575228240741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45956.575228240741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45956.575228240741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45956.575228240741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45956.575228240741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45956.575228240741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45956.575228240741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45956.575228240741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45956.575228240741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45956.575228240741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45956.575228240741</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45956.575228240741</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45956.575228240741</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2025-10-26T10:49:07Z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